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iskerikontrolkontoret\Erhvervsfiskeriudvalget\2021 Erhvervsfiskeriudvalg\Bilag A\"/>
    </mc:Choice>
  </mc:AlternateContent>
  <bookViews>
    <workbookView xWindow="0" yWindow="0" windowWidth="28800" windowHeight="11775"/>
  </bookViews>
  <sheets>
    <sheet name="Ark1" sheetId="1" r:id="rId1"/>
  </sheets>
  <definedNames>
    <definedName name="_xlnm.Print_Titles" localSheetId="0">'Ark1'!$1:$3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0" i="1" l="1"/>
  <c r="N230" i="1"/>
  <c r="U230" i="1" s="1"/>
  <c r="N59" i="1"/>
  <c r="R29" i="1"/>
  <c r="H24" i="1"/>
  <c r="U24" i="1" s="1"/>
  <c r="H19" i="1"/>
  <c r="N117" i="1"/>
  <c r="H127" i="1"/>
  <c r="H122" i="1"/>
  <c r="R192" i="1"/>
  <c r="N192" i="1"/>
  <c r="F192" i="1"/>
  <c r="R187" i="1"/>
  <c r="P187" i="1"/>
  <c r="N187" i="1"/>
  <c r="R184" i="1"/>
  <c r="P173" i="1"/>
  <c r="N173" i="1"/>
  <c r="F167" i="1"/>
  <c r="U167" i="1" s="1"/>
  <c r="N164" i="1"/>
  <c r="N159" i="1"/>
  <c r="T142" i="1"/>
  <c r="N142" i="1"/>
  <c r="L142" i="1"/>
  <c r="F142" i="1"/>
  <c r="U142" i="1" s="1"/>
  <c r="T139" i="1"/>
  <c r="N139" i="1" s="1"/>
  <c r="U139" i="1" s="1"/>
  <c r="P139" i="1"/>
  <c r="T135" i="1"/>
  <c r="P135" i="1"/>
  <c r="P132" i="1"/>
  <c r="N132" i="1"/>
  <c r="L132" i="1"/>
  <c r="T127" i="1"/>
  <c r="N127" i="1"/>
  <c r="L127" i="1"/>
  <c r="F127" i="1"/>
  <c r="U127" i="1" s="1"/>
  <c r="T122" i="1"/>
  <c r="N122" i="1"/>
  <c r="L122" i="1"/>
  <c r="F122" i="1"/>
  <c r="U122" i="1" s="1"/>
  <c r="R117" i="1"/>
  <c r="L117" i="1"/>
  <c r="F117" i="1"/>
  <c r="U117" i="1" s="1"/>
  <c r="N113" i="1"/>
  <c r="L113" i="1"/>
  <c r="N108" i="1"/>
  <c r="L108" i="1"/>
  <c r="F108" i="1"/>
  <c r="R104" i="1"/>
  <c r="N104" i="1"/>
  <c r="L104" i="1"/>
  <c r="N99" i="1"/>
  <c r="L99" i="1"/>
  <c r="T94" i="1"/>
  <c r="R94" i="1"/>
  <c r="N94" i="1"/>
  <c r="L94" i="1"/>
  <c r="F94" i="1"/>
  <c r="U94" i="1" s="1"/>
  <c r="T89" i="1"/>
  <c r="N89" i="1"/>
  <c r="L89" i="1"/>
  <c r="F89" i="1"/>
  <c r="U89" i="1" s="1"/>
  <c r="R84" i="1"/>
  <c r="N84" i="1"/>
  <c r="L84" i="1"/>
  <c r="F84" i="1"/>
  <c r="U84" i="1" s="1"/>
  <c r="N79" i="1"/>
  <c r="L79" i="1"/>
  <c r="F79" i="1"/>
  <c r="R74" i="1"/>
  <c r="N74" i="1"/>
  <c r="L74" i="1"/>
  <c r="F74" i="1"/>
  <c r="N69" i="1"/>
  <c r="U69" i="1" s="1"/>
  <c r="L69" i="1"/>
  <c r="T64" i="1"/>
  <c r="N64" i="1"/>
  <c r="L64" i="1"/>
  <c r="F64" i="1"/>
  <c r="T59" i="1"/>
  <c r="L59" i="1"/>
  <c r="F59" i="1"/>
  <c r="R54" i="1"/>
  <c r="N54" i="1"/>
  <c r="L54" i="1"/>
  <c r="J54" i="1"/>
  <c r="F54" i="1"/>
  <c r="U54" i="1" s="1"/>
  <c r="R49" i="1"/>
  <c r="N49" i="1"/>
  <c r="L49" i="1"/>
  <c r="J49" i="1"/>
  <c r="U49" i="1" s="1"/>
  <c r="F49" i="1"/>
  <c r="R44" i="1"/>
  <c r="N44" i="1"/>
  <c r="L44" i="1"/>
  <c r="U44" i="1" s="1"/>
  <c r="J44" i="1"/>
  <c r="F44" i="1"/>
  <c r="N39" i="1"/>
  <c r="L39" i="1"/>
  <c r="J39" i="1"/>
  <c r="F39" i="1"/>
  <c r="N34" i="1"/>
  <c r="L34" i="1"/>
  <c r="J34" i="1"/>
  <c r="F34" i="1"/>
  <c r="N29" i="1"/>
  <c r="L29" i="1"/>
  <c r="J29" i="1"/>
  <c r="U29" i="1" s="1"/>
  <c r="F29" i="1"/>
  <c r="N24" i="1"/>
  <c r="L24" i="1"/>
  <c r="J24" i="1"/>
  <c r="F24" i="1"/>
  <c r="N19" i="1"/>
  <c r="L19" i="1"/>
  <c r="J19" i="1"/>
  <c r="F19" i="1"/>
  <c r="U19" i="1" s="1"/>
  <c r="N14" i="1"/>
  <c r="L14" i="1"/>
  <c r="U14" i="1" s="1"/>
  <c r="J14" i="1"/>
  <c r="F14" i="1"/>
  <c r="N9" i="1"/>
  <c r="U9" i="1" s="1"/>
  <c r="L9" i="1"/>
  <c r="J9" i="1"/>
  <c r="F9" i="1"/>
  <c r="N4" i="1"/>
  <c r="L4" i="1"/>
  <c r="J4" i="1"/>
  <c r="F4" i="1"/>
  <c r="U164" i="1"/>
  <c r="U104" i="1"/>
  <c r="U99" i="1"/>
  <c r="U113" i="1"/>
  <c r="U4" i="1"/>
  <c r="U34" i="1"/>
  <c r="U39" i="1"/>
  <c r="U159" i="1"/>
  <c r="U108" i="1"/>
  <c r="U74" i="1"/>
  <c r="U187" i="1"/>
  <c r="U79" i="1"/>
  <c r="U132" i="1"/>
  <c r="P192" i="1"/>
  <c r="U192" i="1" s="1"/>
  <c r="U59" i="1"/>
  <c r="U64" i="1"/>
  <c r="L139" i="1"/>
  <c r="U135" i="1" l="1"/>
</calcChain>
</file>

<file path=xl/sharedStrings.xml><?xml version="1.0" encoding="utf-8"?>
<sst xmlns="http://schemas.openxmlformats.org/spreadsheetml/2006/main" count="365" uniqueCount="145">
  <si>
    <t xml:space="preserve"> Art</t>
  </si>
  <si>
    <t>Farvand</t>
  </si>
  <si>
    <t xml:space="preserve">Dato
for uddeling </t>
  </si>
  <si>
    <t xml:space="preserve">Aktuel kvote </t>
  </si>
  <si>
    <t>Øvrige diverse reservationer *) og for IOK-fiskerier mængder afsat til "bagatel-fiskerier" (+ krogfiskeri) §43</t>
  </si>
  <si>
    <t>Samlet mængde som af de enkelte kvoter aktuelt er uddelt til FKA og IOK.</t>
  </si>
  <si>
    <t>tons</t>
  </si>
  <si>
    <t>%</t>
  </si>
  <si>
    <t xml:space="preserve">TORSK </t>
  </si>
  <si>
    <t>2A3AX4</t>
  </si>
  <si>
    <t>Res. Lånefisk</t>
  </si>
  <si>
    <t>4AC</t>
  </si>
  <si>
    <t>3AN</t>
  </si>
  <si>
    <t>3AS</t>
  </si>
  <si>
    <t>TORSK 22-24</t>
  </si>
  <si>
    <t>3BC+24</t>
  </si>
  <si>
    <t>TORSK 25-32</t>
  </si>
  <si>
    <t>3DX32</t>
  </si>
  <si>
    <t>TUNGE  4AC</t>
  </si>
  <si>
    <t>24-C</t>
  </si>
  <si>
    <t xml:space="preserve">TUNGE </t>
  </si>
  <si>
    <t>3ABC24</t>
  </si>
  <si>
    <t xml:space="preserve">RØDSPÆTTE </t>
  </si>
  <si>
    <t>3BCD-C</t>
  </si>
  <si>
    <t>3BD</t>
  </si>
  <si>
    <t xml:space="preserve">JOMFRUHUMMER </t>
  </si>
  <si>
    <t>3A</t>
  </si>
  <si>
    <t>2AC4-C</t>
  </si>
  <si>
    <t>04-N</t>
  </si>
  <si>
    <t xml:space="preserve">KULMULE </t>
  </si>
  <si>
    <t>KULLER</t>
  </si>
  <si>
    <t>2AC4</t>
  </si>
  <si>
    <t xml:space="preserve">MØRKSEJ </t>
  </si>
  <si>
    <t>2C3A4</t>
  </si>
  <si>
    <t xml:space="preserve"> </t>
  </si>
  <si>
    <t>PIG- OG SLETHVAR</t>
  </si>
  <si>
    <t xml:space="preserve">HAVTASKE </t>
  </si>
  <si>
    <t xml:space="preserve">DYBVANDSREJER </t>
  </si>
  <si>
    <t>LAKS (STK)</t>
  </si>
  <si>
    <t>3D32</t>
  </si>
  <si>
    <t>SILD</t>
  </si>
  <si>
    <t>3BD-V</t>
  </si>
  <si>
    <t>3D-R30</t>
  </si>
  <si>
    <t>3BD-Ø</t>
  </si>
  <si>
    <t>1+2</t>
  </si>
  <si>
    <t>4AB</t>
  </si>
  <si>
    <t>03A</t>
  </si>
  <si>
    <t>BRISLING</t>
  </si>
  <si>
    <t>MAKREL</t>
  </si>
  <si>
    <t>2A34</t>
  </si>
  <si>
    <t>1,0 + 471,8t</t>
  </si>
  <si>
    <t>P bytte 87 SWE</t>
  </si>
  <si>
    <t>2A4A-N</t>
  </si>
  <si>
    <t>2CX14</t>
  </si>
  <si>
    <t>5b (FRO)</t>
  </si>
  <si>
    <t>BLÅHVILLING</t>
  </si>
  <si>
    <t>1X14</t>
  </si>
  <si>
    <t>2A4AXF FRO</t>
  </si>
  <si>
    <t>2A4AXF</t>
  </si>
  <si>
    <t>HESTEMAKREL</t>
  </si>
  <si>
    <t>2A-14</t>
  </si>
  <si>
    <t>2A14</t>
  </si>
  <si>
    <t>HAVGALT</t>
  </si>
  <si>
    <t>6+7+8</t>
  </si>
  <si>
    <t>TOBIS</t>
  </si>
  <si>
    <t>Område 1</t>
  </si>
  <si>
    <t>Område 2</t>
  </si>
  <si>
    <t>Område 3</t>
  </si>
  <si>
    <t>Område 4</t>
  </si>
  <si>
    <t>Område 5</t>
  </si>
  <si>
    <t>Område 6</t>
  </si>
  <si>
    <t>Område 7</t>
  </si>
  <si>
    <t>*I de øvrige reservationer i tons indgår reservationer ved:</t>
  </si>
  <si>
    <t>1) at der ved tildeling af promilleandele er der nedrundet til 2 decimaler. Denne del er reserveret til fiskeri af uundgåelige bifangster,</t>
  </si>
  <si>
    <t>2) at der for bundgarnsbedrifter, der har ønsket at fiske på rationsvilkår er afsat henholdsvis 1,3 % for torsk og 2,5% for sild.</t>
  </si>
  <si>
    <t xml:space="preserve">**) Heraf uddeles 30,3% som årsmængde til alle fartøjer, med FKA på vestkvoten ift fartøjernes fartøjskvoteandel af vestkvoten </t>
  </si>
  <si>
    <t>****) IOK Individuel kvoteflex</t>
  </si>
  <si>
    <t>***** Der afsættes 10% + 50 tons til fiskefonden</t>
  </si>
  <si>
    <t>Med forskudt eller begrænset kvoteår:</t>
  </si>
  <si>
    <t>Afsat til lånefisk</t>
  </si>
  <si>
    <t>uddelt lånefisk</t>
  </si>
  <si>
    <t>MAF §42</t>
  </si>
  <si>
    <t>Andele af torsk og sild afsat til fartøjer der udelukkende anvender bundgarn §42</t>
  </si>
  <si>
    <t>Ekstra mængde til kystfiskeri §78</t>
  </si>
  <si>
    <t>Reservation til Fiskefonden iflg. bkg. og for IOK-fiskerier reservation til reserve. §63</t>
  </si>
  <si>
    <t>Fra Fiskerfonden reserveret til lånefisk jf. §102. Tages fra de mængder der er afsat jf. § 63,
og for IOK-fiskerier reservation til generations-skifte jf. § 131</t>
  </si>
  <si>
    <t xml:space="preserve">Reservation af uopfiskede arter jf. §68 og for IOK-fiskerier afsatte mængder til rationsfiskeri jf. §xx </t>
  </si>
  <si>
    <t>Reservation til Kystfiskerration §88 sild §131</t>
  </si>
  <si>
    <t>2A3A4 område 1-4</t>
  </si>
  <si>
    <t>4AB med Limfjorden</t>
  </si>
  <si>
    <t>BRISLING 01.07.20 TIL 30.06.21</t>
  </si>
  <si>
    <t>uddelt kvotens start</t>
  </si>
  <si>
    <t xml:space="preserve">P bytte 60 DEU </t>
  </si>
  <si>
    <t>14.07.20</t>
  </si>
  <si>
    <t>P bytte 72 DEU</t>
  </si>
  <si>
    <t>28.07.20</t>
  </si>
  <si>
    <t>P bytte 75 DEU</t>
  </si>
  <si>
    <t>13.08.20</t>
  </si>
  <si>
    <t>P bytte 76 SWE</t>
  </si>
  <si>
    <t>31.08.20</t>
  </si>
  <si>
    <t>IQS EEFPO</t>
  </si>
  <si>
    <t>24.09.20</t>
  </si>
  <si>
    <t>SWFPO</t>
  </si>
  <si>
    <t>25.09.20</t>
  </si>
  <si>
    <t>P bytte 107 SWE</t>
  </si>
  <si>
    <t>30.10.20</t>
  </si>
  <si>
    <t>Indiv.fleks 19 til 20/21</t>
  </si>
  <si>
    <t>10.11.20</t>
  </si>
  <si>
    <t>03A.2</t>
  </si>
  <si>
    <t>Uddelt lånefisk</t>
  </si>
  <si>
    <t>Uddelt kvotens start</t>
  </si>
  <si>
    <t>P bytte 93 SWE</t>
  </si>
  <si>
    <t>05.10.20</t>
  </si>
  <si>
    <t>P bytte 96 SWE</t>
  </si>
  <si>
    <t>13.10.20</t>
  </si>
  <si>
    <t>P bytte 103 SWE</t>
  </si>
  <si>
    <t>21.10.20</t>
  </si>
  <si>
    <t>P bytte 112 SWE</t>
  </si>
  <si>
    <t>18.11.20</t>
  </si>
  <si>
    <t>P bytte 114 SWE</t>
  </si>
  <si>
    <t>20.11.20</t>
  </si>
  <si>
    <t>P bytte 116 SWE</t>
  </si>
  <si>
    <t>30.11.20</t>
  </si>
  <si>
    <t>Komm.Article 15.9 1380</t>
  </si>
  <si>
    <t>2A3A4.2</t>
  </si>
  <si>
    <t xml:space="preserve">Aktuel fordeling af 2021-kvoter omfattet af FKA- og IOK-ordningerne. </t>
  </si>
  <si>
    <t>SPERLING 01.01.21 TIL 31.10.21</t>
  </si>
  <si>
    <t>Andele af torsk og sild afsat til fartøjer der udelukkende anvender bundgarn §43</t>
  </si>
  <si>
    <t>MAF §43 
stk. 2</t>
  </si>
  <si>
    <t>Ekstra mængde til kystfiskeri §77</t>
  </si>
  <si>
    <t>Øvrige diverse reservationer *) og for IOK-fiskerier mængder afsat til "bagatel-fiskerier" (+ krogfiskeri) §45</t>
  </si>
  <si>
    <t>Reservation til Fiskefonden iflg. bkg. og for IOK-fiskerier reservation til reserve. §62</t>
  </si>
  <si>
    <t xml:space="preserve">Fra Fiskerfonden reserveret til lånefisk jf. §101. Tages fra de mængder der er afsat jf. § 62,
og for IOK-fiskerier reservation til generations-skifte jf. § 131 </t>
  </si>
  <si>
    <t xml:space="preserve">Reservation af uopfiskede arter jf. §68 og for IOK-fiskerier afsatte mængder til rationsfiskeri jf. §67 </t>
  </si>
  <si>
    <t>Reservation til Kystfiskerration §87 sild §128</t>
  </si>
  <si>
    <t>Uddelt årets start</t>
  </si>
  <si>
    <t>11.01.21</t>
  </si>
  <si>
    <t>uddelt årets start</t>
  </si>
  <si>
    <t>Limfjorden</t>
  </si>
  <si>
    <t>Individuel fleks 21 til 20</t>
  </si>
  <si>
    <t>15.01.21</t>
  </si>
  <si>
    <t>Kompensation FRO</t>
  </si>
  <si>
    <t>Bilag A 04 af 20.01.21</t>
  </si>
  <si>
    <t>lånefisk 2012 til 2020</t>
  </si>
  <si>
    <t>15.0.21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</si>
</sst>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rgb="FFFF0000"/>
      <name val="Arial"/>
      <family val="2"/>
    </font>
    <font>
      <sz val="8"/>
      <color theme="4" tint="0.59999389629810485"/>
      <name val="Arial"/>
      <family val="2"/>
    </font>
    <font>
      <i/>
      <sz val="8"/>
      <color theme="4" tint="0.59999389629810485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vertical="top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164" fontId="1" fillId="0" borderId="8" xfId="0" applyNumberFormat="1" applyFont="1" applyBorder="1"/>
    <xf numFmtId="165" fontId="1" fillId="0" borderId="9" xfId="0" applyNumberFormat="1" applyFont="1" applyBorder="1"/>
    <xf numFmtId="165" fontId="1" fillId="0" borderId="8" xfId="0" applyNumberFormat="1" applyFont="1" applyBorder="1"/>
    <xf numFmtId="166" fontId="1" fillId="0" borderId="8" xfId="0" applyNumberFormat="1" applyFont="1" applyBorder="1"/>
    <xf numFmtId="165" fontId="5" fillId="0" borderId="8" xfId="0" applyNumberFormat="1" applyFont="1" applyBorder="1"/>
    <xf numFmtId="164" fontId="5" fillId="0" borderId="8" xfId="0" applyNumberFormat="1" applyFont="1" applyBorder="1"/>
    <xf numFmtId="166" fontId="1" fillId="0" borderId="10" xfId="0" applyNumberFormat="1" applyFont="1" applyBorder="1"/>
    <xf numFmtId="164" fontId="1" fillId="0" borderId="10" xfId="0" applyNumberFormat="1" applyFont="1" applyBorder="1"/>
    <xf numFmtId="164" fontId="6" fillId="0" borderId="8" xfId="0" applyNumberFormat="1" applyFont="1" applyBorder="1"/>
    <xf numFmtId="0" fontId="1" fillId="2" borderId="8" xfId="0" applyFont="1" applyFill="1" applyBorder="1"/>
    <xf numFmtId="164" fontId="1" fillId="2" borderId="8" xfId="0" applyNumberFormat="1" applyFont="1" applyFill="1" applyBorder="1"/>
    <xf numFmtId="165" fontId="1" fillId="2" borderId="9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165" fontId="5" fillId="2" borderId="8" xfId="0" applyNumberFormat="1" applyFont="1" applyFill="1" applyBorder="1"/>
    <xf numFmtId="164" fontId="5" fillId="2" borderId="8" xfId="0" applyNumberFormat="1" applyFont="1" applyFill="1" applyBorder="1"/>
    <xf numFmtId="166" fontId="1" fillId="2" borderId="10" xfId="0" applyNumberFormat="1" applyFont="1" applyFill="1" applyBorder="1"/>
    <xf numFmtId="164" fontId="1" fillId="2" borderId="10" xfId="0" applyNumberFormat="1" applyFont="1" applyFill="1" applyBorder="1"/>
    <xf numFmtId="0" fontId="1" fillId="3" borderId="8" xfId="0" applyFont="1" applyFill="1" applyBorder="1"/>
    <xf numFmtId="164" fontId="1" fillId="3" borderId="8" xfId="0" applyNumberFormat="1" applyFont="1" applyFill="1" applyBorder="1"/>
    <xf numFmtId="165" fontId="1" fillId="3" borderId="9" xfId="0" applyNumberFormat="1" applyFont="1" applyFill="1" applyBorder="1"/>
    <xf numFmtId="166" fontId="1" fillId="3" borderId="8" xfId="0" applyNumberFormat="1" applyFont="1" applyFill="1" applyBorder="1"/>
    <xf numFmtId="165" fontId="1" fillId="3" borderId="8" xfId="0" applyNumberFormat="1" applyFont="1" applyFill="1" applyBorder="1"/>
    <xf numFmtId="165" fontId="5" fillId="3" borderId="8" xfId="0" applyNumberFormat="1" applyFont="1" applyFill="1" applyBorder="1"/>
    <xf numFmtId="164" fontId="5" fillId="3" borderId="8" xfId="0" applyNumberFormat="1" applyFont="1" applyFill="1" applyBorder="1"/>
    <xf numFmtId="166" fontId="1" fillId="3" borderId="10" xfId="0" applyNumberFormat="1" applyFont="1" applyFill="1" applyBorder="1"/>
    <xf numFmtId="164" fontId="1" fillId="3" borderId="10" xfId="0" applyNumberFormat="1" applyFont="1" applyFill="1" applyBorder="1"/>
    <xf numFmtId="164" fontId="6" fillId="3" borderId="8" xfId="0" applyNumberFormat="1" applyFont="1" applyFill="1" applyBorder="1"/>
    <xf numFmtId="164" fontId="6" fillId="2" borderId="8" xfId="0" applyNumberFormat="1" applyFont="1" applyFill="1" applyBorder="1"/>
    <xf numFmtId="165" fontId="6" fillId="2" borderId="8" xfId="0" applyNumberFormat="1" applyFont="1" applyFill="1" applyBorder="1"/>
    <xf numFmtId="166" fontId="6" fillId="2" borderId="8" xfId="0" applyNumberFormat="1" applyFont="1" applyFill="1" applyBorder="1"/>
    <xf numFmtId="0" fontId="1" fillId="3" borderId="8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/>
    <xf numFmtId="164" fontId="1" fillId="0" borderId="8" xfId="0" applyNumberFormat="1" applyFont="1" applyFill="1" applyBorder="1"/>
    <xf numFmtId="165" fontId="1" fillId="0" borderId="9" xfId="0" applyNumberFormat="1" applyFont="1" applyFill="1" applyBorder="1"/>
    <xf numFmtId="166" fontId="1" fillId="0" borderId="8" xfId="0" applyNumberFormat="1" applyFont="1" applyFill="1" applyBorder="1"/>
    <xf numFmtId="165" fontId="1" fillId="0" borderId="8" xfId="0" applyNumberFormat="1" applyFont="1" applyFill="1" applyBorder="1"/>
    <xf numFmtId="165" fontId="5" fillId="0" borderId="8" xfId="0" applyNumberFormat="1" applyFont="1" applyFill="1" applyBorder="1"/>
    <xf numFmtId="164" fontId="5" fillId="0" borderId="8" xfId="0" applyNumberFormat="1" applyFont="1" applyFill="1" applyBorder="1"/>
    <xf numFmtId="166" fontId="1" fillId="0" borderId="10" xfId="0" applyNumberFormat="1" applyFont="1" applyFill="1" applyBorder="1"/>
    <xf numFmtId="164" fontId="1" fillId="0" borderId="10" xfId="0" applyNumberFormat="1" applyFont="1" applyFill="1" applyBorder="1"/>
    <xf numFmtId="0" fontId="8" fillId="0" borderId="8" xfId="0" applyFont="1" applyFill="1" applyBorder="1"/>
    <xf numFmtId="0" fontId="8" fillId="0" borderId="10" xfId="0" applyFont="1" applyFill="1" applyBorder="1"/>
    <xf numFmtId="0" fontId="9" fillId="0" borderId="8" xfId="0" applyFont="1" applyFill="1" applyBorder="1" applyAlignment="1">
      <alignment horizontal="left"/>
    </xf>
    <xf numFmtId="16" fontId="5" fillId="0" borderId="8" xfId="0" applyNumberFormat="1" applyFont="1" applyFill="1" applyBorder="1"/>
    <xf numFmtId="3" fontId="5" fillId="0" borderId="8" xfId="0" applyNumberFormat="1" applyFont="1" applyFill="1" applyBorder="1"/>
    <xf numFmtId="165" fontId="5" fillId="0" borderId="9" xfId="0" applyNumberFormat="1" applyFont="1" applyFill="1" applyBorder="1"/>
    <xf numFmtId="166" fontId="5" fillId="0" borderId="8" xfId="0" applyNumberFormat="1" applyFont="1" applyFill="1" applyBorder="1"/>
    <xf numFmtId="4" fontId="5" fillId="0" borderId="8" xfId="0" applyNumberFormat="1" applyFont="1" applyFill="1" applyBorder="1"/>
    <xf numFmtId="4" fontId="5" fillId="0" borderId="10" xfId="0" applyNumberFormat="1" applyFont="1" applyFill="1" applyBorder="1"/>
    <xf numFmtId="164" fontId="5" fillId="0" borderId="10" xfId="0" applyNumberFormat="1" applyFont="1" applyFill="1" applyBorder="1"/>
    <xf numFmtId="2" fontId="5" fillId="0" borderId="10" xfId="0" applyNumberFormat="1" applyFont="1" applyFill="1" applyBorder="1"/>
    <xf numFmtId="166" fontId="5" fillId="0" borderId="10" xfId="0" applyNumberFormat="1" applyFont="1" applyFill="1" applyBorder="1"/>
    <xf numFmtId="0" fontId="10" fillId="3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165" fontId="6" fillId="3" borderId="9" xfId="0" applyNumberFormat="1" applyFont="1" applyFill="1" applyBorder="1"/>
    <xf numFmtId="166" fontId="6" fillId="3" borderId="8" xfId="0" applyNumberFormat="1" applyFont="1" applyFill="1" applyBorder="1"/>
    <xf numFmtId="165" fontId="6" fillId="3" borderId="8" xfId="0" applyNumberFormat="1" applyFont="1" applyFill="1" applyBorder="1"/>
    <xf numFmtId="4" fontId="6" fillId="3" borderId="8" xfId="0" applyNumberFormat="1" applyFont="1" applyFill="1" applyBorder="1"/>
    <xf numFmtId="2" fontId="6" fillId="3" borderId="8" xfId="0" applyNumberFormat="1" applyFont="1" applyFill="1" applyBorder="1"/>
    <xf numFmtId="4" fontId="6" fillId="3" borderId="10" xfId="0" applyNumberFormat="1" applyFont="1" applyFill="1" applyBorder="1"/>
    <xf numFmtId="164" fontId="6" fillId="3" borderId="10" xfId="0" applyNumberFormat="1" applyFont="1" applyFill="1" applyBorder="1"/>
    <xf numFmtId="2" fontId="6" fillId="3" borderId="10" xfId="0" applyNumberFormat="1" applyFont="1" applyFill="1" applyBorder="1"/>
    <xf numFmtId="166" fontId="6" fillId="3" borderId="10" xfId="0" applyNumberFormat="1" applyFont="1" applyFill="1" applyBorder="1"/>
    <xf numFmtId="0" fontId="10" fillId="0" borderId="8" xfId="0" applyFont="1" applyBorder="1" applyAlignment="1">
      <alignment horizontal="center"/>
    </xf>
    <xf numFmtId="166" fontId="11" fillId="3" borderId="8" xfId="0" applyNumberFormat="1" applyFont="1" applyFill="1" applyBorder="1"/>
    <xf numFmtId="165" fontId="12" fillId="3" borderId="8" xfId="0" applyNumberFormat="1" applyFont="1" applyFill="1" applyBorder="1"/>
    <xf numFmtId="164" fontId="12" fillId="3" borderId="8" xfId="0" applyNumberFormat="1" applyFont="1" applyFill="1" applyBorder="1"/>
    <xf numFmtId="165" fontId="7" fillId="0" borderId="9" xfId="0" applyNumberFormat="1" applyFont="1" applyFill="1" applyBorder="1"/>
    <xf numFmtId="166" fontId="13" fillId="0" borderId="8" xfId="0" applyNumberFormat="1" applyFont="1" applyFill="1" applyBorder="1"/>
    <xf numFmtId="165" fontId="7" fillId="0" borderId="8" xfId="0" applyNumberFormat="1" applyFont="1" applyFill="1" applyBorder="1"/>
    <xf numFmtId="166" fontId="7" fillId="0" borderId="8" xfId="0" applyNumberFormat="1" applyFont="1" applyFill="1" applyBorder="1"/>
    <xf numFmtId="165" fontId="13" fillId="0" borderId="8" xfId="0" applyNumberFormat="1" applyFont="1" applyFill="1" applyBorder="1"/>
    <xf numFmtId="164" fontId="13" fillId="0" borderId="8" xfId="0" applyNumberFormat="1" applyFont="1" applyFill="1" applyBorder="1"/>
    <xf numFmtId="164" fontId="7" fillId="0" borderId="10" xfId="0" applyNumberFormat="1" applyFont="1" applyFill="1" applyBorder="1"/>
    <xf numFmtId="166" fontId="11" fillId="0" borderId="10" xfId="0" applyNumberFormat="1" applyFont="1" applyFill="1" applyBorder="1"/>
    <xf numFmtId="164" fontId="11" fillId="0" borderId="8" xfId="0" applyNumberFormat="1" applyFont="1" applyFill="1" applyBorder="1"/>
    <xf numFmtId="164" fontId="7" fillId="0" borderId="8" xfId="0" applyNumberFormat="1" applyFont="1" applyFill="1" applyBorder="1"/>
    <xf numFmtId="0" fontId="7" fillId="3" borderId="8" xfId="0" applyFont="1" applyFill="1" applyBorder="1" applyAlignment="1">
      <alignment wrapText="1"/>
    </xf>
    <xf numFmtId="165" fontId="7" fillId="3" borderId="9" xfId="0" applyNumberFormat="1" applyFont="1" applyFill="1" applyBorder="1"/>
    <xf numFmtId="166" fontId="13" fillId="3" borderId="8" xfId="0" applyNumberFormat="1" applyFont="1" applyFill="1" applyBorder="1"/>
    <xf numFmtId="165" fontId="7" fillId="3" borderId="8" xfId="0" applyNumberFormat="1" applyFont="1" applyFill="1" applyBorder="1"/>
    <xf numFmtId="166" fontId="7" fillId="3" borderId="8" xfId="0" applyNumberFormat="1" applyFont="1" applyFill="1" applyBorder="1"/>
    <xf numFmtId="165" fontId="13" fillId="3" borderId="8" xfId="0" applyNumberFormat="1" applyFont="1" applyFill="1" applyBorder="1"/>
    <xf numFmtId="164" fontId="13" fillId="3" borderId="8" xfId="0" applyNumberFormat="1" applyFont="1" applyFill="1" applyBorder="1"/>
    <xf numFmtId="166" fontId="7" fillId="3" borderId="10" xfId="0" applyNumberFormat="1" applyFont="1" applyFill="1" applyBorder="1"/>
    <xf numFmtId="164" fontId="7" fillId="3" borderId="10" xfId="0" applyNumberFormat="1" applyFont="1" applyFill="1" applyBorder="1"/>
    <xf numFmtId="166" fontId="13" fillId="3" borderId="10" xfId="0" applyNumberFormat="1" applyFont="1" applyFill="1" applyBorder="1"/>
    <xf numFmtId="164" fontId="7" fillId="3" borderId="8" xfId="0" applyNumberFormat="1" applyFont="1" applyFill="1" applyBorder="1"/>
    <xf numFmtId="166" fontId="11" fillId="0" borderId="8" xfId="0" applyNumberFormat="1" applyFont="1" applyFill="1" applyBorder="1"/>
    <xf numFmtId="165" fontId="12" fillId="0" borderId="8" xfId="0" applyNumberFormat="1" applyFont="1" applyFill="1" applyBorder="1"/>
    <xf numFmtId="164" fontId="12" fillId="0" borderId="8" xfId="0" applyNumberFormat="1" applyFont="1" applyFill="1" applyBorder="1"/>
    <xf numFmtId="0" fontId="14" fillId="0" borderId="8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8" fillId="0" borderId="0" xfId="0" applyFont="1"/>
    <xf numFmtId="0" fontId="8" fillId="0" borderId="0" xfId="0" applyNumberFormat="1" applyFont="1"/>
    <xf numFmtId="0" fontId="17" fillId="0" borderId="0" xfId="0" applyFont="1"/>
    <xf numFmtId="3" fontId="1" fillId="3" borderId="8" xfId="0" applyNumberFormat="1" applyFont="1" applyFill="1" applyBorder="1"/>
    <xf numFmtId="164" fontId="5" fillId="3" borderId="10" xfId="0" applyNumberFormat="1" applyFont="1" applyFill="1" applyBorder="1"/>
    <xf numFmtId="0" fontId="0" fillId="3" borderId="0" xfId="0" applyFill="1"/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/>
    <xf numFmtId="0" fontId="2" fillId="3" borderId="8" xfId="0" applyFont="1" applyFill="1" applyBorder="1" applyAlignment="1">
      <alignment wrapText="1"/>
    </xf>
    <xf numFmtId="3" fontId="1" fillId="0" borderId="8" xfId="0" applyNumberFormat="1" applyFont="1" applyBorder="1"/>
    <xf numFmtId="3" fontId="1" fillId="2" borderId="8" xfId="0" applyNumberFormat="1" applyFont="1" applyFill="1" applyBorder="1"/>
    <xf numFmtId="3" fontId="1" fillId="0" borderId="8" xfId="0" applyNumberFormat="1" applyFont="1" applyFill="1" applyBorder="1"/>
    <xf numFmtId="3" fontId="7" fillId="0" borderId="8" xfId="0" applyNumberFormat="1" applyFont="1" applyFill="1" applyBorder="1"/>
    <xf numFmtId="4" fontId="1" fillId="2" borderId="8" xfId="0" applyNumberFormat="1" applyFont="1" applyFill="1" applyBorder="1"/>
    <xf numFmtId="4" fontId="1" fillId="0" borderId="8" xfId="0" applyNumberFormat="1" applyFont="1" applyBorder="1"/>
    <xf numFmtId="4" fontId="1" fillId="0" borderId="8" xfId="0" applyNumberFormat="1" applyFont="1" applyFill="1" applyBorder="1"/>
    <xf numFmtId="0" fontId="1" fillId="4" borderId="8" xfId="0" applyFont="1" applyFill="1" applyBorder="1"/>
    <xf numFmtId="3" fontId="1" fillId="4" borderId="8" xfId="0" applyNumberFormat="1" applyFont="1" applyFill="1" applyBorder="1"/>
    <xf numFmtId="164" fontId="1" fillId="4" borderId="8" xfId="0" applyNumberFormat="1" applyFont="1" applyFill="1" applyBorder="1"/>
    <xf numFmtId="165" fontId="1" fillId="4" borderId="9" xfId="0" applyNumberFormat="1" applyFont="1" applyFill="1" applyBorder="1"/>
    <xf numFmtId="166" fontId="1" fillId="4" borderId="8" xfId="0" applyNumberFormat="1" applyFont="1" applyFill="1" applyBorder="1"/>
    <xf numFmtId="165" fontId="1" fillId="4" borderId="8" xfId="0" applyNumberFormat="1" applyFont="1" applyFill="1" applyBorder="1"/>
    <xf numFmtId="165" fontId="5" fillId="4" borderId="8" xfId="0" applyNumberFormat="1" applyFont="1" applyFill="1" applyBorder="1"/>
    <xf numFmtId="164" fontId="5" fillId="4" borderId="8" xfId="0" applyNumberFormat="1" applyFont="1" applyFill="1" applyBorder="1"/>
    <xf numFmtId="166" fontId="1" fillId="4" borderId="10" xfId="0" applyNumberFormat="1" applyFont="1" applyFill="1" applyBorder="1"/>
    <xf numFmtId="164" fontId="1" fillId="4" borderId="10" xfId="0" applyNumberFormat="1" applyFont="1" applyFill="1" applyBorder="1"/>
    <xf numFmtId="0" fontId="1" fillId="5" borderId="8" xfId="0" applyFont="1" applyFill="1" applyBorder="1"/>
    <xf numFmtId="3" fontId="1" fillId="5" borderId="8" xfId="0" applyNumberFormat="1" applyFont="1" applyFill="1" applyBorder="1"/>
    <xf numFmtId="164" fontId="1" fillId="5" borderId="8" xfId="0" applyNumberFormat="1" applyFont="1" applyFill="1" applyBorder="1"/>
    <xf numFmtId="165" fontId="1" fillId="5" borderId="9" xfId="0" applyNumberFormat="1" applyFont="1" applyFill="1" applyBorder="1"/>
    <xf numFmtId="166" fontId="1" fillId="5" borderId="8" xfId="0" applyNumberFormat="1" applyFont="1" applyFill="1" applyBorder="1"/>
    <xf numFmtId="165" fontId="1" fillId="5" borderId="8" xfId="0" applyNumberFormat="1" applyFont="1" applyFill="1" applyBorder="1"/>
    <xf numFmtId="165" fontId="5" fillId="5" borderId="8" xfId="0" applyNumberFormat="1" applyFont="1" applyFill="1" applyBorder="1"/>
    <xf numFmtId="164" fontId="5" fillId="5" borderId="8" xfId="0" applyNumberFormat="1" applyFont="1" applyFill="1" applyBorder="1"/>
    <xf numFmtId="166" fontId="1" fillId="5" borderId="10" xfId="0" applyNumberFormat="1" applyFont="1" applyFill="1" applyBorder="1"/>
    <xf numFmtId="164" fontId="1" fillId="5" borderId="10" xfId="0" applyNumberFormat="1" applyFont="1" applyFill="1" applyBorder="1"/>
    <xf numFmtId="164" fontId="6" fillId="5" borderId="8" xfId="0" applyNumberFormat="1" applyFont="1" applyFill="1" applyBorder="1"/>
    <xf numFmtId="165" fontId="6" fillId="5" borderId="8" xfId="0" applyNumberFormat="1" applyFont="1" applyFill="1" applyBorder="1"/>
    <xf numFmtId="166" fontId="6" fillId="5" borderId="8" xfId="0" applyNumberFormat="1" applyFont="1" applyFill="1" applyBorder="1"/>
    <xf numFmtId="164" fontId="5" fillId="5" borderId="8" xfId="0" applyNumberFormat="1" applyFont="1" applyFill="1" applyBorder="1" applyAlignment="1">
      <alignment horizontal="right"/>
    </xf>
    <xf numFmtId="166" fontId="5" fillId="5" borderId="10" xfId="0" applyNumberFormat="1" applyFont="1" applyFill="1" applyBorder="1"/>
    <xf numFmtId="164" fontId="5" fillId="5" borderId="10" xfId="0" applyNumberFormat="1" applyFont="1" applyFill="1" applyBorder="1"/>
    <xf numFmtId="16" fontId="5" fillId="5" borderId="8" xfId="0" applyNumberFormat="1" applyFont="1" applyFill="1" applyBorder="1"/>
    <xf numFmtId="3" fontId="5" fillId="5" borderId="8" xfId="0" applyNumberFormat="1" applyFont="1" applyFill="1" applyBorder="1"/>
    <xf numFmtId="165" fontId="5" fillId="5" borderId="9" xfId="0" applyNumberFormat="1" applyFont="1" applyFill="1" applyBorder="1"/>
    <xf numFmtId="166" fontId="5" fillId="5" borderId="8" xfId="0" applyNumberFormat="1" applyFont="1" applyFill="1" applyBorder="1"/>
    <xf numFmtId="165" fontId="6" fillId="5" borderId="9" xfId="0" applyNumberFormat="1" applyFont="1" applyFill="1" applyBorder="1"/>
    <xf numFmtId="166" fontId="6" fillId="5" borderId="10" xfId="0" applyNumberFormat="1" applyFont="1" applyFill="1" applyBorder="1"/>
    <xf numFmtId="164" fontId="6" fillId="5" borderId="10" xfId="0" applyNumberFormat="1" applyFont="1" applyFill="1" applyBorder="1"/>
    <xf numFmtId="166" fontId="11" fillId="5" borderId="8" xfId="0" applyNumberFormat="1" applyFont="1" applyFill="1" applyBorder="1"/>
    <xf numFmtId="165" fontId="12" fillId="5" borderId="8" xfId="0" applyNumberFormat="1" applyFont="1" applyFill="1" applyBorder="1"/>
    <xf numFmtId="164" fontId="12" fillId="5" borderId="8" xfId="0" applyNumberFormat="1" applyFont="1" applyFill="1" applyBorder="1"/>
    <xf numFmtId="165" fontId="7" fillId="5" borderId="9" xfId="0" applyNumberFormat="1" applyFont="1" applyFill="1" applyBorder="1"/>
    <xf numFmtId="166" fontId="13" fillId="5" borderId="8" xfId="0" applyNumberFormat="1" applyFont="1" applyFill="1" applyBorder="1"/>
    <xf numFmtId="165" fontId="7" fillId="5" borderId="8" xfId="0" applyNumberFormat="1" applyFont="1" applyFill="1" applyBorder="1"/>
    <xf numFmtId="166" fontId="7" fillId="5" borderId="8" xfId="0" applyNumberFormat="1" applyFont="1" applyFill="1" applyBorder="1"/>
    <xf numFmtId="165" fontId="13" fillId="5" borderId="8" xfId="0" applyNumberFormat="1" applyFont="1" applyFill="1" applyBorder="1"/>
    <xf numFmtId="164" fontId="13" fillId="5" borderId="8" xfId="0" applyNumberFormat="1" applyFont="1" applyFill="1" applyBorder="1"/>
    <xf numFmtId="166" fontId="7" fillId="5" borderId="10" xfId="0" applyNumberFormat="1" applyFont="1" applyFill="1" applyBorder="1"/>
    <xf numFmtId="164" fontId="7" fillId="5" borderId="10" xfId="0" applyNumberFormat="1" applyFont="1" applyFill="1" applyBorder="1"/>
    <xf numFmtId="166" fontId="13" fillId="5" borderId="10" xfId="0" applyNumberFormat="1" applyFont="1" applyFill="1" applyBorder="1"/>
    <xf numFmtId="164" fontId="7" fillId="5" borderId="8" xfId="0" applyNumberFormat="1" applyFont="1" applyFill="1" applyBorder="1"/>
    <xf numFmtId="165" fontId="14" fillId="5" borderId="9" xfId="0" applyNumberFormat="1" applyFont="1" applyFill="1" applyBorder="1"/>
    <xf numFmtId="166" fontId="15" fillId="5" borderId="8" xfId="0" applyNumberFormat="1" applyFont="1" applyFill="1" applyBorder="1"/>
    <xf numFmtId="165" fontId="14" fillId="5" borderId="8" xfId="0" applyNumberFormat="1" applyFont="1" applyFill="1" applyBorder="1"/>
    <xf numFmtId="166" fontId="14" fillId="5" borderId="8" xfId="0" applyNumberFormat="1" applyFont="1" applyFill="1" applyBorder="1"/>
    <xf numFmtId="165" fontId="15" fillId="5" borderId="8" xfId="0" applyNumberFormat="1" applyFont="1" applyFill="1" applyBorder="1"/>
    <xf numFmtId="164" fontId="15" fillId="5" borderId="8" xfId="0" applyNumberFormat="1" applyFont="1" applyFill="1" applyBorder="1"/>
    <xf numFmtId="166" fontId="14" fillId="5" borderId="10" xfId="0" applyNumberFormat="1" applyFont="1" applyFill="1" applyBorder="1"/>
    <xf numFmtId="164" fontId="14" fillId="5" borderId="10" xfId="0" applyNumberFormat="1" applyFont="1" applyFill="1" applyBorder="1"/>
    <xf numFmtId="164" fontId="14" fillId="5" borderId="8" xfId="0" applyNumberFormat="1" applyFont="1" applyFill="1" applyBorder="1"/>
    <xf numFmtId="49" fontId="3" fillId="6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vertical="top" wrapText="1"/>
    </xf>
    <xf numFmtId="49" fontId="1" fillId="6" borderId="5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6" borderId="6" xfId="0" applyNumberFormat="1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vertical="top" wrapText="1"/>
    </xf>
    <xf numFmtId="49" fontId="2" fillId="6" borderId="7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center" vertical="top" wrapText="1"/>
    </xf>
    <xf numFmtId="164" fontId="1" fillId="6" borderId="7" xfId="0" applyNumberFormat="1" applyFont="1" applyFill="1" applyBorder="1" applyAlignment="1">
      <alignment horizontal="center" vertical="top" wrapText="1"/>
    </xf>
    <xf numFmtId="164" fontId="1" fillId="6" borderId="5" xfId="0" applyNumberFormat="1" applyFont="1" applyFill="1" applyBorder="1" applyAlignment="1">
      <alignment horizontal="center" vertical="top" wrapText="1"/>
    </xf>
    <xf numFmtId="164" fontId="5" fillId="4" borderId="10" xfId="0" applyNumberFormat="1" applyFont="1" applyFill="1" applyBorder="1"/>
    <xf numFmtId="0" fontId="18" fillId="0" borderId="0" xfId="0" applyFont="1"/>
    <xf numFmtId="165" fontId="1" fillId="3" borderId="10" xfId="0" applyNumberFormat="1" applyFont="1" applyFill="1" applyBorder="1"/>
    <xf numFmtId="164" fontId="0" fillId="0" borderId="0" xfId="0" applyNumberFormat="1"/>
    <xf numFmtId="0" fontId="0" fillId="0" borderId="0" xfId="0" applyFont="1"/>
    <xf numFmtId="164" fontId="5" fillId="3" borderId="11" xfId="0" applyNumberFormat="1" applyFont="1" applyFill="1" applyBorder="1"/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3"/>
  <sheetViews>
    <sheetView tabSelected="1" workbookViewId="0">
      <pane ySplit="3" topLeftCell="A213" activePane="bottomLeft" state="frozen"/>
      <selection pane="bottomLeft" activeCell="F234" sqref="F234"/>
    </sheetView>
  </sheetViews>
  <sheetFormatPr defaultRowHeight="15" x14ac:dyDescent="0.25"/>
  <cols>
    <col min="1" max="1" width="18.85546875" customWidth="1"/>
    <col min="2" max="2" width="15.5703125" bestFit="1" customWidth="1"/>
    <col min="3" max="3" width="8.85546875" bestFit="1" customWidth="1"/>
    <col min="4" max="4" width="7.85546875" bestFit="1" customWidth="1"/>
    <col min="5" max="5" width="5.7109375" bestFit="1" customWidth="1"/>
    <col min="6" max="6" width="4.85546875" bestFit="1" customWidth="1"/>
    <col min="7" max="8" width="6.28515625" customWidth="1"/>
    <col min="9" max="10" width="7" customWidth="1"/>
    <col min="12" max="12" width="6.7109375" bestFit="1" customWidth="1"/>
    <col min="13" max="14" width="8.85546875" customWidth="1"/>
    <col min="15" max="16" width="12.28515625" customWidth="1"/>
    <col min="17" max="17" width="4" bestFit="1" customWidth="1"/>
    <col min="18" max="18" width="10.42578125" bestFit="1" customWidth="1"/>
    <col min="19" max="20" width="5.7109375" customWidth="1"/>
    <col min="21" max="21" width="11.85546875" customWidth="1"/>
  </cols>
  <sheetData>
    <row r="1" spans="1:21" x14ac:dyDescent="0.25">
      <c r="A1" s="1" t="s">
        <v>142</v>
      </c>
      <c r="B1" s="197" t="s">
        <v>125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2"/>
      <c r="T1" s="2"/>
      <c r="U1" s="3"/>
    </row>
    <row r="2" spans="1:21" ht="54" x14ac:dyDescent="0.25">
      <c r="A2" s="176" t="s">
        <v>0</v>
      </c>
      <c r="B2" s="176" t="s">
        <v>1</v>
      </c>
      <c r="C2" s="176" t="s">
        <v>2</v>
      </c>
      <c r="D2" s="176" t="s">
        <v>3</v>
      </c>
      <c r="E2" s="193" t="s">
        <v>128</v>
      </c>
      <c r="F2" s="194"/>
      <c r="G2" s="193" t="s">
        <v>127</v>
      </c>
      <c r="H2" s="194"/>
      <c r="I2" s="193" t="s">
        <v>129</v>
      </c>
      <c r="J2" s="194"/>
      <c r="K2" s="193" t="s">
        <v>130</v>
      </c>
      <c r="L2" s="194"/>
      <c r="M2" s="193" t="s">
        <v>131</v>
      </c>
      <c r="N2" s="194"/>
      <c r="O2" s="193" t="s">
        <v>132</v>
      </c>
      <c r="P2" s="194"/>
      <c r="Q2" s="195" t="s">
        <v>133</v>
      </c>
      <c r="R2" s="196"/>
      <c r="S2" s="193" t="s">
        <v>134</v>
      </c>
      <c r="T2" s="194"/>
      <c r="U2" s="177" t="s">
        <v>5</v>
      </c>
    </row>
    <row r="3" spans="1:21" x14ac:dyDescent="0.25">
      <c r="A3" s="178"/>
      <c r="B3" s="178"/>
      <c r="C3" s="178"/>
      <c r="D3" s="179" t="s">
        <v>6</v>
      </c>
      <c r="E3" s="180" t="s">
        <v>7</v>
      </c>
      <c r="F3" s="181" t="s">
        <v>6</v>
      </c>
      <c r="G3" s="182" t="s">
        <v>7</v>
      </c>
      <c r="H3" s="182" t="s">
        <v>6</v>
      </c>
      <c r="I3" s="183" t="s">
        <v>7</v>
      </c>
      <c r="J3" s="181" t="s">
        <v>6</v>
      </c>
      <c r="K3" s="182" t="s">
        <v>7</v>
      </c>
      <c r="L3" s="184" t="s">
        <v>6</v>
      </c>
      <c r="M3" s="180" t="s">
        <v>7</v>
      </c>
      <c r="N3" s="184" t="s">
        <v>6</v>
      </c>
      <c r="O3" s="180" t="s">
        <v>7</v>
      </c>
      <c r="P3" s="184" t="s">
        <v>6</v>
      </c>
      <c r="Q3" s="182" t="s">
        <v>7</v>
      </c>
      <c r="R3" s="184" t="s">
        <v>6</v>
      </c>
      <c r="S3" s="185" t="s">
        <v>7</v>
      </c>
      <c r="T3" s="184" t="s">
        <v>6</v>
      </c>
      <c r="U3" s="186" t="s">
        <v>6</v>
      </c>
    </row>
    <row r="4" spans="1:21" x14ac:dyDescent="0.25">
      <c r="A4" s="107" t="s">
        <v>8</v>
      </c>
      <c r="B4" s="108" t="s">
        <v>9</v>
      </c>
      <c r="C4" s="114"/>
      <c r="D4" s="6">
        <v>625</v>
      </c>
      <c r="E4" s="7">
        <v>3.1760000000000002</v>
      </c>
      <c r="F4" s="6">
        <f>($D$4/100)*E4</f>
        <v>19.850000000000001</v>
      </c>
      <c r="G4" s="6"/>
      <c r="H4" s="6"/>
      <c r="I4" s="8">
        <v>7</v>
      </c>
      <c r="J4" s="9">
        <f>($D$4/100)*I4</f>
        <v>43.75</v>
      </c>
      <c r="K4" s="10">
        <v>0.35</v>
      </c>
      <c r="L4" s="11">
        <f>($D$4/100)*K4</f>
        <v>2.1875</v>
      </c>
      <c r="M4" s="12">
        <v>4.5</v>
      </c>
      <c r="N4" s="13">
        <f>($D$4/100)*M4</f>
        <v>28.125</v>
      </c>
      <c r="O4" s="12"/>
      <c r="P4" s="6"/>
      <c r="Q4" s="12"/>
      <c r="R4" s="6"/>
      <c r="S4" s="6"/>
      <c r="T4" s="6"/>
      <c r="U4" s="14">
        <f>D4-F4-J4-L4-N4-P4-R4-T4</f>
        <v>531.08749999999998</v>
      </c>
    </row>
    <row r="5" spans="1:21" x14ac:dyDescent="0.25">
      <c r="A5" s="4" t="s">
        <v>135</v>
      </c>
      <c r="B5" s="108"/>
      <c r="C5" s="114" t="s">
        <v>136</v>
      </c>
      <c r="D5" s="6"/>
      <c r="E5" s="7"/>
      <c r="F5" s="6"/>
      <c r="G5" s="6"/>
      <c r="H5" s="6"/>
      <c r="I5" s="8"/>
      <c r="J5" s="9"/>
      <c r="K5" s="10"/>
      <c r="L5" s="11"/>
      <c r="M5" s="12"/>
      <c r="N5" s="13">
        <v>-11.7</v>
      </c>
      <c r="O5" s="12"/>
      <c r="P5" s="6"/>
      <c r="Q5" s="12"/>
      <c r="R5" s="6"/>
      <c r="S5" s="6"/>
      <c r="T5" s="6"/>
      <c r="U5" s="14">
        <v>11.7</v>
      </c>
    </row>
    <row r="6" spans="1:21" x14ac:dyDescent="0.25">
      <c r="A6" s="4" t="s">
        <v>79</v>
      </c>
      <c r="B6" s="5"/>
      <c r="C6" s="114"/>
      <c r="D6" s="6"/>
      <c r="E6" s="7"/>
      <c r="F6" s="6"/>
      <c r="G6" s="6"/>
      <c r="H6" s="6"/>
      <c r="I6" s="8"/>
      <c r="J6" s="9"/>
      <c r="K6" s="10"/>
      <c r="L6" s="11"/>
      <c r="M6" s="12">
        <v>-2</v>
      </c>
      <c r="N6" s="13">
        <v>-12.5</v>
      </c>
      <c r="O6" s="12">
        <v>2</v>
      </c>
      <c r="P6" s="6">
        <v>12.5</v>
      </c>
      <c r="Q6" s="12"/>
      <c r="R6" s="6"/>
      <c r="S6" s="6"/>
      <c r="T6" s="6"/>
      <c r="U6" s="14"/>
    </row>
    <row r="7" spans="1:21" x14ac:dyDescent="0.25">
      <c r="A7" s="4" t="s">
        <v>143</v>
      </c>
      <c r="B7" s="5"/>
      <c r="C7" s="114"/>
      <c r="D7" s="6"/>
      <c r="E7" s="7"/>
      <c r="F7" s="6"/>
      <c r="G7" s="6"/>
      <c r="H7" s="6"/>
      <c r="I7" s="8"/>
      <c r="J7" s="9"/>
      <c r="K7" s="10"/>
      <c r="L7" s="11"/>
      <c r="M7" s="12"/>
      <c r="N7" s="13"/>
      <c r="O7" s="12"/>
      <c r="P7" s="6">
        <v>-12.5</v>
      </c>
      <c r="Q7" s="12"/>
      <c r="R7" s="6"/>
      <c r="S7" s="6"/>
      <c r="T7" s="6"/>
      <c r="U7" s="14">
        <v>12.5</v>
      </c>
    </row>
    <row r="8" spans="1:21" x14ac:dyDescent="0.25">
      <c r="A8" s="4"/>
      <c r="B8" s="131" t="s">
        <v>11</v>
      </c>
      <c r="C8" s="132"/>
      <c r="D8" s="133">
        <v>625</v>
      </c>
      <c r="E8" s="134"/>
      <c r="F8" s="135">
        <v>19.899999999999999</v>
      </c>
      <c r="G8" s="135"/>
      <c r="H8" s="135"/>
      <c r="I8" s="136"/>
      <c r="J8" s="135">
        <v>43.8</v>
      </c>
      <c r="K8" s="137"/>
      <c r="L8" s="138">
        <v>2.2000000000000002</v>
      </c>
      <c r="M8" s="139"/>
      <c r="N8" s="140">
        <v>3.9</v>
      </c>
      <c r="O8" s="139"/>
      <c r="P8" s="133">
        <v>0</v>
      </c>
      <c r="Q8" s="139"/>
      <c r="R8" s="133"/>
      <c r="S8" s="133"/>
      <c r="T8" s="133"/>
      <c r="U8" s="141">
        <v>555.29999999999995</v>
      </c>
    </row>
    <row r="9" spans="1:21" x14ac:dyDescent="0.25">
      <c r="A9" s="107" t="s">
        <v>8</v>
      </c>
      <c r="B9" s="108" t="s">
        <v>12</v>
      </c>
      <c r="C9" s="114"/>
      <c r="D9" s="6">
        <v>421</v>
      </c>
      <c r="E9" s="7">
        <v>7.88</v>
      </c>
      <c r="F9" s="9">
        <f>($D$9/100)*E9</f>
        <v>33.174799999999998</v>
      </c>
      <c r="G9" s="9"/>
      <c r="H9" s="9"/>
      <c r="I9" s="8">
        <v>13.46</v>
      </c>
      <c r="J9" s="9">
        <f>($D$9/100)*I9</f>
        <v>56.666600000000003</v>
      </c>
      <c r="K9" s="10">
        <v>0.33</v>
      </c>
      <c r="L9" s="11">
        <f>($D$9/100)*K9</f>
        <v>1.3893</v>
      </c>
      <c r="M9" s="12">
        <v>5.5</v>
      </c>
      <c r="N9" s="13">
        <f>($D$9/100)*M9</f>
        <v>23.155000000000001</v>
      </c>
      <c r="O9" s="12"/>
      <c r="P9" s="6"/>
      <c r="Q9" s="12"/>
      <c r="R9" s="6"/>
      <c r="S9" s="6"/>
      <c r="T9" s="6"/>
      <c r="U9" s="14">
        <f>D9-F9-J9-L9-N9-P9-R9-T9</f>
        <v>306.61429999999996</v>
      </c>
    </row>
    <row r="10" spans="1:21" x14ac:dyDescent="0.25">
      <c r="A10" s="4" t="s">
        <v>135</v>
      </c>
      <c r="B10" s="108"/>
      <c r="C10" s="114" t="s">
        <v>136</v>
      </c>
      <c r="D10" s="6"/>
      <c r="E10" s="7"/>
      <c r="F10" s="9"/>
      <c r="G10" s="9"/>
      <c r="H10" s="9"/>
      <c r="I10" s="8"/>
      <c r="J10" s="9"/>
      <c r="K10" s="10"/>
      <c r="L10" s="11"/>
      <c r="M10" s="12"/>
      <c r="N10" s="13">
        <v>-9.4</v>
      </c>
      <c r="O10" s="12"/>
      <c r="P10" s="6"/>
      <c r="Q10" s="12"/>
      <c r="R10" s="6"/>
      <c r="S10" s="6"/>
      <c r="T10" s="6"/>
      <c r="U10" s="14">
        <v>9.4</v>
      </c>
    </row>
    <row r="11" spans="1:21" x14ac:dyDescent="0.25">
      <c r="A11" s="4" t="s">
        <v>79</v>
      </c>
      <c r="B11" s="5"/>
      <c r="C11" s="114"/>
      <c r="D11" s="6"/>
      <c r="E11" s="7"/>
      <c r="F11" s="9"/>
      <c r="G11" s="9"/>
      <c r="H11" s="9"/>
      <c r="I11" s="8"/>
      <c r="J11" s="9"/>
      <c r="K11" s="10"/>
      <c r="L11" s="11"/>
      <c r="M11" s="12">
        <v>-2</v>
      </c>
      <c r="N11" s="13">
        <v>-8.4</v>
      </c>
      <c r="O11" s="12">
        <v>2</v>
      </c>
      <c r="P11" s="6">
        <v>8.4</v>
      </c>
      <c r="Q11" s="12"/>
      <c r="R11" s="6"/>
      <c r="S11" s="6"/>
      <c r="T11" s="6"/>
      <c r="U11" s="14"/>
    </row>
    <row r="12" spans="1:21" x14ac:dyDescent="0.25">
      <c r="A12" s="4" t="s">
        <v>143</v>
      </c>
      <c r="B12" s="5"/>
      <c r="C12" s="114"/>
      <c r="D12" s="6"/>
      <c r="E12" s="7"/>
      <c r="F12" s="9"/>
      <c r="G12" s="9"/>
      <c r="H12" s="9"/>
      <c r="I12" s="8"/>
      <c r="J12" s="9"/>
      <c r="K12" s="10"/>
      <c r="L12" s="11"/>
      <c r="M12" s="12"/>
      <c r="N12" s="13"/>
      <c r="O12" s="12"/>
      <c r="P12" s="6">
        <v>-8.4</v>
      </c>
      <c r="Q12" s="12"/>
      <c r="R12" s="6"/>
      <c r="S12" s="6"/>
      <c r="T12" s="6"/>
      <c r="U12" s="14">
        <v>8.4</v>
      </c>
    </row>
    <row r="13" spans="1:21" x14ac:dyDescent="0.25">
      <c r="A13" s="4"/>
      <c r="B13" s="131" t="s">
        <v>12</v>
      </c>
      <c r="C13" s="132"/>
      <c r="D13" s="133">
        <v>421</v>
      </c>
      <c r="E13" s="134"/>
      <c r="F13" s="135">
        <v>33.200000000000003</v>
      </c>
      <c r="G13" s="135"/>
      <c r="H13" s="135"/>
      <c r="I13" s="136"/>
      <c r="J13" s="135">
        <v>56.7</v>
      </c>
      <c r="K13" s="137"/>
      <c r="L13" s="138">
        <v>1.4</v>
      </c>
      <c r="M13" s="139"/>
      <c r="N13" s="140">
        <v>5.4</v>
      </c>
      <c r="O13" s="139"/>
      <c r="P13" s="133">
        <v>0</v>
      </c>
      <c r="Q13" s="139"/>
      <c r="R13" s="133"/>
      <c r="S13" s="133"/>
      <c r="T13" s="133"/>
      <c r="U13" s="141">
        <v>324.39999999999998</v>
      </c>
    </row>
    <row r="14" spans="1:21" x14ac:dyDescent="0.25">
      <c r="A14" s="107" t="s">
        <v>8</v>
      </c>
      <c r="B14" s="109" t="s">
        <v>13</v>
      </c>
      <c r="C14" s="115"/>
      <c r="D14" s="16">
        <v>75</v>
      </c>
      <c r="E14" s="17">
        <v>9.5519999999999996</v>
      </c>
      <c r="F14" s="18">
        <f>($D$14/100)*E14</f>
        <v>7.1639999999999997</v>
      </c>
      <c r="G14" s="18"/>
      <c r="H14" s="18"/>
      <c r="I14" s="19">
        <v>6.76</v>
      </c>
      <c r="J14" s="18">
        <f>($D$14/100)*I14</f>
        <v>5.07</v>
      </c>
      <c r="K14" s="20">
        <v>0.29199999999999998</v>
      </c>
      <c r="L14" s="21">
        <f>($D$14/100)*K14</f>
        <v>0.21899999999999997</v>
      </c>
      <c r="M14" s="22">
        <v>5.5</v>
      </c>
      <c r="N14" s="23">
        <f>($D$14/100)*M14</f>
        <v>4.125</v>
      </c>
      <c r="O14" s="22"/>
      <c r="P14" s="16"/>
      <c r="Q14" s="22"/>
      <c r="R14" s="16"/>
      <c r="S14" s="16"/>
      <c r="T14" s="16"/>
      <c r="U14" s="14">
        <f>D14-F14-J14-L14-N14-P14-R14-T14</f>
        <v>58.421999999999997</v>
      </c>
    </row>
    <row r="15" spans="1:21" s="191" customFormat="1" x14ac:dyDescent="0.25">
      <c r="A15" s="4" t="s">
        <v>135</v>
      </c>
      <c r="B15" s="15"/>
      <c r="C15" s="115" t="s">
        <v>136</v>
      </c>
      <c r="D15" s="16"/>
      <c r="E15" s="17"/>
      <c r="F15" s="18"/>
      <c r="G15" s="18"/>
      <c r="H15" s="18"/>
      <c r="I15" s="19"/>
      <c r="J15" s="18"/>
      <c r="K15" s="20"/>
      <c r="L15" s="21"/>
      <c r="M15" s="22"/>
      <c r="N15" s="23">
        <v>-1.9</v>
      </c>
      <c r="O15" s="22"/>
      <c r="P15" s="16"/>
      <c r="Q15" s="22"/>
      <c r="R15" s="16"/>
      <c r="S15" s="16"/>
      <c r="T15" s="16"/>
      <c r="U15" s="14">
        <v>1.9</v>
      </c>
    </row>
    <row r="16" spans="1:21" x14ac:dyDescent="0.25">
      <c r="A16" s="4" t="s">
        <v>79</v>
      </c>
      <c r="B16" s="15"/>
      <c r="C16" s="115"/>
      <c r="D16" s="16"/>
      <c r="E16" s="17"/>
      <c r="F16" s="18"/>
      <c r="G16" s="18"/>
      <c r="H16" s="18"/>
      <c r="I16" s="19"/>
      <c r="J16" s="18"/>
      <c r="K16" s="20"/>
      <c r="L16" s="21"/>
      <c r="M16" s="22">
        <v>-2</v>
      </c>
      <c r="N16" s="23">
        <v>-1.5</v>
      </c>
      <c r="O16" s="22">
        <v>2</v>
      </c>
      <c r="P16" s="16">
        <v>1.5</v>
      </c>
      <c r="Q16" s="22"/>
      <c r="R16" s="16"/>
      <c r="S16" s="16"/>
      <c r="T16" s="16"/>
      <c r="U16" s="14"/>
    </row>
    <row r="17" spans="1:21" x14ac:dyDescent="0.25">
      <c r="A17" s="4" t="s">
        <v>143</v>
      </c>
      <c r="B17" s="15"/>
      <c r="C17" s="115"/>
      <c r="D17" s="16"/>
      <c r="E17" s="17"/>
      <c r="F17" s="18"/>
      <c r="G17" s="18"/>
      <c r="H17" s="18"/>
      <c r="I17" s="19"/>
      <c r="J17" s="18"/>
      <c r="K17" s="20"/>
      <c r="L17" s="21"/>
      <c r="M17" s="22"/>
      <c r="N17" s="23"/>
      <c r="O17" s="22"/>
      <c r="P17" s="16">
        <v>-1.5</v>
      </c>
      <c r="Q17" s="22"/>
      <c r="R17" s="16"/>
      <c r="S17" s="16"/>
      <c r="T17" s="16"/>
      <c r="U17" s="14">
        <v>1.5</v>
      </c>
    </row>
    <row r="18" spans="1:21" x14ac:dyDescent="0.25">
      <c r="A18" s="4"/>
      <c r="B18" s="131" t="s">
        <v>13</v>
      </c>
      <c r="C18" s="132"/>
      <c r="D18" s="133">
        <v>75</v>
      </c>
      <c r="E18" s="134"/>
      <c r="F18" s="135">
        <v>7.2</v>
      </c>
      <c r="G18" s="135"/>
      <c r="H18" s="135"/>
      <c r="I18" s="136"/>
      <c r="J18" s="135">
        <v>5.0999999999999996</v>
      </c>
      <c r="K18" s="137"/>
      <c r="L18" s="138">
        <v>0.2</v>
      </c>
      <c r="M18" s="139"/>
      <c r="N18" s="140">
        <v>0.7</v>
      </c>
      <c r="O18" s="139"/>
      <c r="P18" s="133">
        <v>0</v>
      </c>
      <c r="Q18" s="139"/>
      <c r="R18" s="133"/>
      <c r="S18" s="133"/>
      <c r="T18" s="133"/>
      <c r="U18" s="141">
        <v>61.8</v>
      </c>
    </row>
    <row r="19" spans="1:21" x14ac:dyDescent="0.25">
      <c r="A19" s="107" t="s">
        <v>14</v>
      </c>
      <c r="B19" s="110" t="s">
        <v>15</v>
      </c>
      <c r="C19" s="104"/>
      <c r="D19" s="25">
        <v>1746</v>
      </c>
      <c r="E19" s="26">
        <v>4.6319999999999997</v>
      </c>
      <c r="F19" s="27">
        <f>($D$19/100)*E19</f>
        <v>80.874719999999996</v>
      </c>
      <c r="G19" s="27">
        <v>1.3</v>
      </c>
      <c r="H19" s="27">
        <f>($D$19/100)*G19</f>
        <v>22.698</v>
      </c>
      <c r="I19" s="28">
        <v>13.6</v>
      </c>
      <c r="J19" s="27">
        <f>($D$19/100)*I19</f>
        <v>237.45600000000002</v>
      </c>
      <c r="K19" s="29">
        <v>1.7589999999999999</v>
      </c>
      <c r="L19" s="30">
        <f>($D$19/100)*K19</f>
        <v>30.712139999999998</v>
      </c>
      <c r="M19" s="31">
        <v>3</v>
      </c>
      <c r="N19" s="32">
        <f>($D$19/100)*M19</f>
        <v>52.38</v>
      </c>
      <c r="O19" s="31"/>
      <c r="P19" s="25"/>
      <c r="Q19" s="31"/>
      <c r="R19" s="25"/>
      <c r="S19" s="25"/>
      <c r="T19" s="25"/>
      <c r="U19" s="33">
        <f>D19-F19-H19-J19-L19-N19-R19-T19</f>
        <v>1321.8791399999996</v>
      </c>
    </row>
    <row r="20" spans="1:21" x14ac:dyDescent="0.25">
      <c r="A20" s="4" t="s">
        <v>135</v>
      </c>
      <c r="B20" s="110"/>
      <c r="C20" s="104" t="s">
        <v>136</v>
      </c>
      <c r="D20" s="25"/>
      <c r="E20" s="26"/>
      <c r="F20" s="27"/>
      <c r="G20" s="27"/>
      <c r="H20" s="27"/>
      <c r="I20" s="28"/>
      <c r="J20" s="27"/>
      <c r="K20" s="29"/>
      <c r="L20" s="30"/>
      <c r="M20" s="31"/>
      <c r="N20" s="32">
        <v>21</v>
      </c>
      <c r="O20" s="31"/>
      <c r="P20" s="25"/>
      <c r="Q20" s="31"/>
      <c r="R20" s="25"/>
      <c r="S20" s="25"/>
      <c r="T20" s="25"/>
      <c r="U20" s="33">
        <v>-21</v>
      </c>
    </row>
    <row r="21" spans="1:21" x14ac:dyDescent="0.25">
      <c r="A21" s="4" t="s">
        <v>79</v>
      </c>
      <c r="B21" s="24"/>
      <c r="C21" s="104"/>
      <c r="D21" s="25"/>
      <c r="E21" s="26"/>
      <c r="F21" s="27"/>
      <c r="G21" s="27"/>
      <c r="H21" s="27"/>
      <c r="I21" s="28"/>
      <c r="J21" s="27"/>
      <c r="K21" s="29"/>
      <c r="L21" s="30"/>
      <c r="M21" s="31">
        <v>-2</v>
      </c>
      <c r="N21" s="32">
        <v>-34.9</v>
      </c>
      <c r="O21" s="31">
        <v>2</v>
      </c>
      <c r="P21" s="25">
        <v>34.9</v>
      </c>
      <c r="Q21" s="31"/>
      <c r="R21" s="25"/>
      <c r="S21" s="25"/>
      <c r="T21" s="25"/>
      <c r="U21" s="33"/>
    </row>
    <row r="22" spans="1:21" x14ac:dyDescent="0.25">
      <c r="A22" s="4" t="s">
        <v>143</v>
      </c>
      <c r="B22" s="24"/>
      <c r="C22" s="104"/>
      <c r="D22" s="25"/>
      <c r="E22" s="26"/>
      <c r="F22" s="27"/>
      <c r="G22" s="27"/>
      <c r="H22" s="27"/>
      <c r="I22" s="28"/>
      <c r="J22" s="27"/>
      <c r="K22" s="29"/>
      <c r="L22" s="30"/>
      <c r="M22" s="31"/>
      <c r="N22" s="32"/>
      <c r="O22" s="31"/>
      <c r="P22" s="25">
        <v>-34.9</v>
      </c>
      <c r="Q22" s="31"/>
      <c r="R22" s="25"/>
      <c r="S22" s="25"/>
      <c r="T22" s="25"/>
      <c r="U22" s="33">
        <v>34.9</v>
      </c>
    </row>
    <row r="23" spans="1:21" x14ac:dyDescent="0.25">
      <c r="A23" s="4"/>
      <c r="B23" s="131" t="s">
        <v>15</v>
      </c>
      <c r="C23" s="132"/>
      <c r="D23" s="133">
        <v>1746</v>
      </c>
      <c r="E23" s="134"/>
      <c r="F23" s="135">
        <v>80.900000000000006</v>
      </c>
      <c r="G23" s="135"/>
      <c r="H23" s="135">
        <v>22.7</v>
      </c>
      <c r="I23" s="136"/>
      <c r="J23" s="135">
        <v>237.5</v>
      </c>
      <c r="K23" s="137"/>
      <c r="L23" s="138">
        <v>30.7</v>
      </c>
      <c r="M23" s="139"/>
      <c r="N23" s="140">
        <v>38.5</v>
      </c>
      <c r="O23" s="139"/>
      <c r="P23" s="133">
        <v>0</v>
      </c>
      <c r="Q23" s="139"/>
      <c r="R23" s="133"/>
      <c r="S23" s="133"/>
      <c r="T23" s="133"/>
      <c r="U23" s="141">
        <v>1335.8</v>
      </c>
    </row>
    <row r="24" spans="1:21" x14ac:dyDescent="0.25">
      <c r="A24" s="107" t="s">
        <v>16</v>
      </c>
      <c r="B24" s="109" t="s">
        <v>17</v>
      </c>
      <c r="C24" s="115"/>
      <c r="D24" s="16">
        <v>137</v>
      </c>
      <c r="E24" s="17">
        <v>1.605</v>
      </c>
      <c r="F24" s="18">
        <f>($D$24/100)*E24</f>
        <v>2.1988500000000002</v>
      </c>
      <c r="G24" s="18">
        <v>1.3</v>
      </c>
      <c r="H24" s="18">
        <f>($D$24/100)*G24</f>
        <v>1.7810000000000001</v>
      </c>
      <c r="I24" s="19">
        <v>7.5</v>
      </c>
      <c r="J24" s="18">
        <f>($D$24/100)*I24</f>
        <v>10.275</v>
      </c>
      <c r="K24" s="20">
        <v>1.4359999999999999</v>
      </c>
      <c r="L24" s="21">
        <f>($D$24/100)*K24</f>
        <v>1.9673200000000002</v>
      </c>
      <c r="M24" s="22">
        <v>35.299999999999997</v>
      </c>
      <c r="N24" s="23">
        <f>($D$24/100)*M24</f>
        <v>48.360999999999997</v>
      </c>
      <c r="O24" s="22"/>
      <c r="P24" s="16"/>
      <c r="Q24" s="22"/>
      <c r="R24" s="16"/>
      <c r="S24" s="16"/>
      <c r="T24" s="16"/>
      <c r="U24" s="34">
        <f>D24-F24-H24-J24-L24-N24-R24-T24</f>
        <v>72.416830000000004</v>
      </c>
    </row>
    <row r="25" spans="1:21" x14ac:dyDescent="0.25">
      <c r="A25" s="4" t="s">
        <v>135</v>
      </c>
      <c r="B25" s="109"/>
      <c r="C25" s="115" t="s">
        <v>136</v>
      </c>
      <c r="D25" s="16"/>
      <c r="E25" s="17"/>
      <c r="F25" s="18"/>
      <c r="G25" s="18"/>
      <c r="H25" s="18"/>
      <c r="I25" s="19"/>
      <c r="J25" s="18"/>
      <c r="K25" s="20"/>
      <c r="L25" s="21"/>
      <c r="M25" s="22"/>
      <c r="N25" s="23">
        <v>-1.2</v>
      </c>
      <c r="O25" s="22"/>
      <c r="P25" s="16"/>
      <c r="Q25" s="22"/>
      <c r="R25" s="16"/>
      <c r="S25" s="16"/>
      <c r="T25" s="16"/>
      <c r="U25" s="34">
        <v>1.2</v>
      </c>
    </row>
    <row r="26" spans="1:21" x14ac:dyDescent="0.25">
      <c r="A26" s="4" t="s">
        <v>79</v>
      </c>
      <c r="B26" s="15"/>
      <c r="C26" s="115"/>
      <c r="D26" s="16"/>
      <c r="E26" s="17"/>
      <c r="F26" s="18"/>
      <c r="G26" s="18"/>
      <c r="H26" s="18"/>
      <c r="I26" s="19"/>
      <c r="J26" s="18"/>
      <c r="K26" s="20"/>
      <c r="L26" s="21"/>
      <c r="M26" s="22">
        <v>-2</v>
      </c>
      <c r="N26" s="23">
        <v>-2.7</v>
      </c>
      <c r="O26" s="22">
        <v>2</v>
      </c>
      <c r="P26" s="16">
        <v>2.7</v>
      </c>
      <c r="Q26" s="22"/>
      <c r="R26" s="16"/>
      <c r="S26" s="16"/>
      <c r="T26" s="16"/>
      <c r="U26" s="34"/>
    </row>
    <row r="27" spans="1:21" x14ac:dyDescent="0.25">
      <c r="A27" s="4" t="s">
        <v>143</v>
      </c>
      <c r="B27" s="15"/>
      <c r="C27" s="115"/>
      <c r="D27" s="16"/>
      <c r="E27" s="17"/>
      <c r="F27" s="18"/>
      <c r="G27" s="18"/>
      <c r="H27" s="18"/>
      <c r="I27" s="19"/>
      <c r="J27" s="18"/>
      <c r="K27" s="20"/>
      <c r="L27" s="21"/>
      <c r="M27" s="22"/>
      <c r="N27" s="23"/>
      <c r="O27" s="22"/>
      <c r="P27" s="16">
        <v>-0.6</v>
      </c>
      <c r="Q27" s="22"/>
      <c r="R27" s="16"/>
      <c r="S27" s="16"/>
      <c r="T27" s="16"/>
      <c r="U27" s="34">
        <v>0.6</v>
      </c>
    </row>
    <row r="28" spans="1:21" x14ac:dyDescent="0.25">
      <c r="A28" s="4"/>
      <c r="B28" s="131" t="s">
        <v>17</v>
      </c>
      <c r="C28" s="132"/>
      <c r="D28" s="133">
        <v>137</v>
      </c>
      <c r="E28" s="134"/>
      <c r="F28" s="135">
        <v>2.2000000000000002</v>
      </c>
      <c r="G28" s="135"/>
      <c r="H28" s="135">
        <v>1.8</v>
      </c>
      <c r="I28" s="136"/>
      <c r="J28" s="135">
        <v>103</v>
      </c>
      <c r="K28" s="137"/>
      <c r="L28" s="138">
        <v>2</v>
      </c>
      <c r="M28" s="139"/>
      <c r="N28" s="140">
        <v>44.5</v>
      </c>
      <c r="O28" s="139"/>
      <c r="P28" s="133">
        <v>2.1</v>
      </c>
      <c r="Q28" s="139"/>
      <c r="R28" s="133"/>
      <c r="S28" s="133"/>
      <c r="T28" s="133"/>
      <c r="U28" s="141">
        <v>74.2</v>
      </c>
    </row>
    <row r="29" spans="1:21" x14ac:dyDescent="0.25">
      <c r="A29" s="107" t="s">
        <v>18</v>
      </c>
      <c r="B29" s="109" t="s">
        <v>19</v>
      </c>
      <c r="C29" s="115"/>
      <c r="D29" s="16">
        <v>167</v>
      </c>
      <c r="E29" s="17">
        <v>1.9870000000000001</v>
      </c>
      <c r="F29" s="18">
        <f>($D$29/100)*E29</f>
        <v>3.3182900000000002</v>
      </c>
      <c r="G29" s="18"/>
      <c r="H29" s="18"/>
      <c r="I29" s="35">
        <v>9.6</v>
      </c>
      <c r="J29" s="36">
        <f>($D$29/100)*I29</f>
        <v>16.032</v>
      </c>
      <c r="K29" s="20">
        <v>0.27600000000000002</v>
      </c>
      <c r="L29" s="21">
        <f>($D$29/100)*K29</f>
        <v>0.46092</v>
      </c>
      <c r="M29" s="22">
        <v>3.5</v>
      </c>
      <c r="N29" s="23">
        <f>($D$29/100)*M29</f>
        <v>5.8449999999999998</v>
      </c>
      <c r="O29" s="22"/>
      <c r="P29" s="16"/>
      <c r="Q29" s="22">
        <v>5</v>
      </c>
      <c r="R29" s="16">
        <f>($D$29/100)*Q29</f>
        <v>8.35</v>
      </c>
      <c r="S29" s="16"/>
      <c r="T29" s="16"/>
      <c r="U29" s="34">
        <f>D29-F29-J29-L29-N29-P29-R29-T29</f>
        <v>132.99379000000002</v>
      </c>
    </row>
    <row r="30" spans="1:21" x14ac:dyDescent="0.25">
      <c r="A30" s="4" t="s">
        <v>135</v>
      </c>
      <c r="B30" s="109"/>
      <c r="C30" s="115" t="s">
        <v>136</v>
      </c>
      <c r="D30" s="16"/>
      <c r="E30" s="17"/>
      <c r="F30" s="18"/>
      <c r="G30" s="18"/>
      <c r="H30" s="18"/>
      <c r="I30" s="35"/>
      <c r="J30" s="36"/>
      <c r="K30" s="20"/>
      <c r="L30" s="21"/>
      <c r="M30" s="22"/>
      <c r="N30" s="23">
        <v>-1.2</v>
      </c>
      <c r="O30" s="22"/>
      <c r="P30" s="16"/>
      <c r="Q30" s="22"/>
      <c r="R30" s="16"/>
      <c r="S30" s="16"/>
      <c r="T30" s="16"/>
      <c r="U30" s="34">
        <v>1.2</v>
      </c>
    </row>
    <row r="31" spans="1:21" x14ac:dyDescent="0.25">
      <c r="A31" s="4" t="s">
        <v>79</v>
      </c>
      <c r="B31" s="15"/>
      <c r="C31" s="115"/>
      <c r="D31" s="16"/>
      <c r="E31" s="17"/>
      <c r="F31" s="18"/>
      <c r="G31" s="18"/>
      <c r="H31" s="18"/>
      <c r="I31" s="35"/>
      <c r="J31" s="36"/>
      <c r="K31" s="20"/>
      <c r="L31" s="21"/>
      <c r="M31" s="22">
        <v>-2</v>
      </c>
      <c r="N31" s="23">
        <v>-3.34</v>
      </c>
      <c r="O31" s="22">
        <v>2</v>
      </c>
      <c r="P31" s="16">
        <v>3.3</v>
      </c>
      <c r="Q31" s="22"/>
      <c r="R31" s="16"/>
      <c r="S31" s="16"/>
      <c r="T31" s="16"/>
      <c r="U31" s="34"/>
    </row>
    <row r="32" spans="1:21" x14ac:dyDescent="0.25">
      <c r="A32" s="4" t="s">
        <v>143</v>
      </c>
      <c r="B32" s="15"/>
      <c r="C32" s="115"/>
      <c r="D32" s="16"/>
      <c r="E32" s="17"/>
      <c r="F32" s="18"/>
      <c r="G32" s="18"/>
      <c r="H32" s="18"/>
      <c r="I32" s="35"/>
      <c r="J32" s="36"/>
      <c r="K32" s="20"/>
      <c r="L32" s="21"/>
      <c r="M32" s="22"/>
      <c r="N32" s="23"/>
      <c r="O32" s="22"/>
      <c r="P32" s="16">
        <v>-2.6</v>
      </c>
      <c r="Q32" s="22"/>
      <c r="R32" s="16"/>
      <c r="S32" s="16"/>
      <c r="T32" s="16"/>
      <c r="U32" s="34">
        <v>2.6</v>
      </c>
    </row>
    <row r="33" spans="1:21" x14ac:dyDescent="0.25">
      <c r="A33" s="4"/>
      <c r="B33" s="131" t="s">
        <v>19</v>
      </c>
      <c r="C33" s="132"/>
      <c r="D33" s="133">
        <v>167</v>
      </c>
      <c r="E33" s="134"/>
      <c r="F33" s="135">
        <v>3.3</v>
      </c>
      <c r="G33" s="135"/>
      <c r="H33" s="135"/>
      <c r="I33" s="142"/>
      <c r="J33" s="143">
        <v>16</v>
      </c>
      <c r="K33" s="137"/>
      <c r="L33" s="138">
        <v>0.5</v>
      </c>
      <c r="M33" s="139"/>
      <c r="N33" s="140">
        <v>1.3</v>
      </c>
      <c r="O33" s="139"/>
      <c r="P33" s="133">
        <v>0.7</v>
      </c>
      <c r="Q33" s="139"/>
      <c r="R33" s="133">
        <v>8.4</v>
      </c>
      <c r="S33" s="133"/>
      <c r="T33" s="133"/>
      <c r="U33" s="141">
        <v>136.77000000000001</v>
      </c>
    </row>
    <row r="34" spans="1:21" x14ac:dyDescent="0.25">
      <c r="A34" s="107" t="s">
        <v>20</v>
      </c>
      <c r="B34" s="109" t="s">
        <v>21</v>
      </c>
      <c r="C34" s="115"/>
      <c r="D34" s="16">
        <v>500</v>
      </c>
      <c r="E34" s="17">
        <v>10.454000000000001</v>
      </c>
      <c r="F34" s="18">
        <f>($D$34/100)*E34</f>
        <v>52.27</v>
      </c>
      <c r="G34" s="18"/>
      <c r="H34" s="18"/>
      <c r="I34" s="35">
        <v>9.83</v>
      </c>
      <c r="J34" s="36">
        <f>($D$34/100)*I34</f>
        <v>49.15</v>
      </c>
      <c r="K34" s="20">
        <v>0.57199999999999995</v>
      </c>
      <c r="L34" s="21">
        <f>($D$34/100)*K34</f>
        <v>2.86</v>
      </c>
      <c r="M34" s="22">
        <v>8</v>
      </c>
      <c r="N34" s="23">
        <f>($D$34/100)*M34</f>
        <v>40</v>
      </c>
      <c r="O34" s="22"/>
      <c r="P34" s="16"/>
      <c r="Q34" s="22"/>
      <c r="R34" s="16"/>
      <c r="S34" s="16"/>
      <c r="T34" s="16"/>
      <c r="U34" s="34">
        <f>D34-F34-J34-L34-N34-P34-R34-T34</f>
        <v>355.72</v>
      </c>
    </row>
    <row r="35" spans="1:21" x14ac:dyDescent="0.25">
      <c r="A35" s="4" t="s">
        <v>135</v>
      </c>
      <c r="B35" s="109"/>
      <c r="C35" s="115" t="s">
        <v>136</v>
      </c>
      <c r="D35" s="16"/>
      <c r="E35" s="17"/>
      <c r="F35" s="18"/>
      <c r="G35" s="18"/>
      <c r="H35" s="18"/>
      <c r="I35" s="35"/>
      <c r="J35" s="36"/>
      <c r="K35" s="20"/>
      <c r="L35" s="21"/>
      <c r="M35" s="22"/>
      <c r="N35" s="23">
        <v>-21</v>
      </c>
      <c r="O35" s="22"/>
      <c r="P35" s="16"/>
      <c r="Q35" s="22"/>
      <c r="R35" s="16"/>
      <c r="S35" s="16"/>
      <c r="T35" s="16"/>
      <c r="U35" s="34">
        <v>21</v>
      </c>
    </row>
    <row r="36" spans="1:21" x14ac:dyDescent="0.25">
      <c r="A36" s="4" t="s">
        <v>79</v>
      </c>
      <c r="B36" s="15"/>
      <c r="C36" s="115"/>
      <c r="D36" s="16"/>
      <c r="E36" s="17"/>
      <c r="F36" s="18"/>
      <c r="G36" s="18"/>
      <c r="H36" s="18"/>
      <c r="I36" s="35"/>
      <c r="J36" s="36"/>
      <c r="K36" s="20"/>
      <c r="L36" s="21"/>
      <c r="M36" s="22">
        <v>-2</v>
      </c>
      <c r="N36" s="23">
        <v>-10</v>
      </c>
      <c r="O36" s="22">
        <v>2</v>
      </c>
      <c r="P36" s="16">
        <v>10</v>
      </c>
      <c r="Q36" s="22"/>
      <c r="R36" s="16"/>
      <c r="S36" s="16"/>
      <c r="T36" s="16"/>
      <c r="U36" s="34"/>
    </row>
    <row r="37" spans="1:21" x14ac:dyDescent="0.25">
      <c r="A37" s="4" t="s">
        <v>143</v>
      </c>
      <c r="B37" s="15"/>
      <c r="C37" s="115"/>
      <c r="D37" s="16"/>
      <c r="E37" s="17"/>
      <c r="F37" s="18"/>
      <c r="G37" s="18"/>
      <c r="H37" s="18"/>
      <c r="I37" s="35"/>
      <c r="J37" s="36"/>
      <c r="K37" s="20"/>
      <c r="L37" s="21"/>
      <c r="M37" s="22"/>
      <c r="N37" s="23"/>
      <c r="O37" s="22"/>
      <c r="P37" s="16">
        <v>-10</v>
      </c>
      <c r="Q37" s="22"/>
      <c r="R37" s="16"/>
      <c r="S37" s="16"/>
      <c r="T37" s="16"/>
      <c r="U37" s="34">
        <v>10</v>
      </c>
    </row>
    <row r="38" spans="1:21" x14ac:dyDescent="0.25">
      <c r="A38" s="4"/>
      <c r="B38" s="131" t="s">
        <v>21</v>
      </c>
      <c r="C38" s="132"/>
      <c r="D38" s="133">
        <v>500</v>
      </c>
      <c r="E38" s="134"/>
      <c r="F38" s="135">
        <v>52.3</v>
      </c>
      <c r="G38" s="135"/>
      <c r="H38" s="135"/>
      <c r="I38" s="142"/>
      <c r="J38" s="143">
        <v>49.2</v>
      </c>
      <c r="K38" s="137"/>
      <c r="L38" s="138">
        <v>2.9</v>
      </c>
      <c r="M38" s="139"/>
      <c r="N38" s="140">
        <v>9</v>
      </c>
      <c r="O38" s="139"/>
      <c r="P38" s="133">
        <v>0</v>
      </c>
      <c r="Q38" s="139"/>
      <c r="R38" s="133"/>
      <c r="S38" s="133"/>
      <c r="T38" s="133"/>
      <c r="U38" s="141">
        <v>386.7</v>
      </c>
    </row>
    <row r="39" spans="1:21" x14ac:dyDescent="0.25">
      <c r="A39" s="107" t="s">
        <v>22</v>
      </c>
      <c r="B39" s="108" t="s">
        <v>9</v>
      </c>
      <c r="C39" s="114"/>
      <c r="D39" s="6">
        <v>4487</v>
      </c>
      <c r="E39" s="7">
        <v>0.749</v>
      </c>
      <c r="F39" s="9">
        <f>($D$39/100)*E39</f>
        <v>33.60763</v>
      </c>
      <c r="G39" s="9"/>
      <c r="H39" s="9"/>
      <c r="I39" s="8">
        <v>1.39</v>
      </c>
      <c r="J39" s="9">
        <f>($D$39/100)*I39</f>
        <v>62.369299999999996</v>
      </c>
      <c r="K39" s="10">
        <v>0.309</v>
      </c>
      <c r="L39" s="11">
        <f>($D$39/100)*K39</f>
        <v>13.86483</v>
      </c>
      <c r="M39" s="12">
        <v>4</v>
      </c>
      <c r="N39" s="13">
        <f>($D$39/100)*M39</f>
        <v>179.48</v>
      </c>
      <c r="O39" s="12"/>
      <c r="P39" s="6"/>
      <c r="Q39" s="12"/>
      <c r="R39" s="6"/>
      <c r="S39" s="6"/>
      <c r="T39" s="6"/>
      <c r="U39" s="14">
        <f>D39-F39-J39-L39-N39-P39-R39-T39</f>
        <v>4197.6782399999993</v>
      </c>
    </row>
    <row r="40" spans="1:21" x14ac:dyDescent="0.25">
      <c r="A40" s="4" t="s">
        <v>137</v>
      </c>
      <c r="B40" s="108"/>
      <c r="C40" s="114" t="s">
        <v>136</v>
      </c>
      <c r="D40" s="6"/>
      <c r="E40" s="7"/>
      <c r="F40" s="9"/>
      <c r="G40" s="9"/>
      <c r="H40" s="9"/>
      <c r="I40" s="8"/>
      <c r="J40" s="9"/>
      <c r="K40" s="10"/>
      <c r="L40" s="11"/>
      <c r="M40" s="12"/>
      <c r="N40" s="13">
        <v>-45.5</v>
      </c>
      <c r="O40" s="12"/>
      <c r="P40" s="6"/>
      <c r="Q40" s="12"/>
      <c r="R40" s="6"/>
      <c r="S40" s="6"/>
      <c r="T40" s="6"/>
      <c r="U40" s="14">
        <v>45.5</v>
      </c>
    </row>
    <row r="41" spans="1:21" x14ac:dyDescent="0.25">
      <c r="A41" s="4" t="s">
        <v>79</v>
      </c>
      <c r="B41" s="5"/>
      <c r="C41" s="114"/>
      <c r="D41" s="6"/>
      <c r="E41" s="7"/>
      <c r="F41" s="9"/>
      <c r="G41" s="9"/>
      <c r="H41" s="9"/>
      <c r="I41" s="8"/>
      <c r="J41" s="9"/>
      <c r="K41" s="10"/>
      <c r="L41" s="11"/>
      <c r="M41" s="12">
        <v>-2</v>
      </c>
      <c r="N41" s="13">
        <v>-89.7</v>
      </c>
      <c r="O41" s="12">
        <v>2</v>
      </c>
      <c r="P41" s="6">
        <v>89.7</v>
      </c>
      <c r="Q41" s="12"/>
      <c r="R41" s="6"/>
      <c r="S41" s="6"/>
      <c r="T41" s="6"/>
      <c r="U41" s="14"/>
    </row>
    <row r="42" spans="1:21" x14ac:dyDescent="0.25">
      <c r="A42" s="4" t="s">
        <v>143</v>
      </c>
      <c r="B42" s="5"/>
      <c r="C42" s="114"/>
      <c r="D42" s="6"/>
      <c r="E42" s="7"/>
      <c r="F42" s="9"/>
      <c r="G42" s="9"/>
      <c r="H42" s="9"/>
      <c r="I42" s="8"/>
      <c r="J42" s="9"/>
      <c r="K42" s="10"/>
      <c r="L42" s="11"/>
      <c r="M42" s="12"/>
      <c r="N42" s="13"/>
      <c r="O42" s="12"/>
      <c r="P42" s="6">
        <v>-1.7</v>
      </c>
      <c r="Q42" s="12"/>
      <c r="R42" s="6"/>
      <c r="S42" s="6"/>
      <c r="T42" s="6"/>
      <c r="U42" s="14">
        <v>1.7</v>
      </c>
    </row>
    <row r="43" spans="1:21" x14ac:dyDescent="0.25">
      <c r="A43" s="4"/>
      <c r="B43" s="131" t="s">
        <v>11</v>
      </c>
      <c r="C43" s="132"/>
      <c r="D43" s="133">
        <v>4487</v>
      </c>
      <c r="E43" s="134"/>
      <c r="F43" s="135">
        <v>33.6</v>
      </c>
      <c r="G43" s="135"/>
      <c r="H43" s="135"/>
      <c r="I43" s="136"/>
      <c r="J43" s="135">
        <v>62.4</v>
      </c>
      <c r="K43" s="137"/>
      <c r="L43" s="138">
        <v>13.9</v>
      </c>
      <c r="M43" s="139"/>
      <c r="N43" s="140">
        <v>44.3</v>
      </c>
      <c r="O43" s="139"/>
      <c r="P43" s="133">
        <v>88</v>
      </c>
      <c r="Q43" s="139"/>
      <c r="R43" s="133"/>
      <c r="S43" s="133"/>
      <c r="T43" s="133"/>
      <c r="U43" s="141">
        <v>4244.88</v>
      </c>
    </row>
    <row r="44" spans="1:21" x14ac:dyDescent="0.25">
      <c r="A44" s="107" t="s">
        <v>22</v>
      </c>
      <c r="B44" s="108" t="s">
        <v>13</v>
      </c>
      <c r="C44" s="114"/>
      <c r="D44" s="6">
        <v>368</v>
      </c>
      <c r="E44" s="7">
        <v>4.7590000000000003</v>
      </c>
      <c r="F44" s="9">
        <f>($D$44/100)*E44</f>
        <v>17.513120000000001</v>
      </c>
      <c r="G44" s="9"/>
      <c r="H44" s="9"/>
      <c r="I44" s="8">
        <v>4.79</v>
      </c>
      <c r="J44" s="9">
        <f>($D$44/100)*I44</f>
        <v>17.627200000000002</v>
      </c>
      <c r="K44" s="10">
        <v>0.30199999999999999</v>
      </c>
      <c r="L44" s="11">
        <f>($D$44/100)*K44</f>
        <v>1.1113599999999999</v>
      </c>
      <c r="M44" s="12">
        <v>8.5</v>
      </c>
      <c r="N44" s="13">
        <f>($D$44/100)*M44</f>
        <v>31.28</v>
      </c>
      <c r="O44" s="12"/>
      <c r="P44" s="6"/>
      <c r="Q44" s="12">
        <v>10</v>
      </c>
      <c r="R44" s="6">
        <f>($D$44/100)*Q44</f>
        <v>36.800000000000004</v>
      </c>
      <c r="S44" s="6"/>
      <c r="T44" s="6"/>
      <c r="U44" s="14">
        <f>D44-F44-J44-L44-N44-P44-R44-T44</f>
        <v>263.66831999999994</v>
      </c>
    </row>
    <row r="45" spans="1:21" x14ac:dyDescent="0.25">
      <c r="A45" s="4" t="s">
        <v>137</v>
      </c>
      <c r="B45" s="108"/>
      <c r="C45" s="114" t="s">
        <v>136</v>
      </c>
      <c r="D45" s="6"/>
      <c r="E45" s="7"/>
      <c r="F45" s="9"/>
      <c r="G45" s="9"/>
      <c r="H45" s="9"/>
      <c r="I45" s="8"/>
      <c r="J45" s="9"/>
      <c r="K45" s="10"/>
      <c r="L45" s="11"/>
      <c r="M45" s="12"/>
      <c r="N45" s="13">
        <v>-7.6</v>
      </c>
      <c r="O45" s="12"/>
      <c r="P45" s="6"/>
      <c r="Q45" s="12"/>
      <c r="R45" s="6"/>
      <c r="S45" s="6"/>
      <c r="T45" s="6"/>
      <c r="U45" s="14">
        <v>7.6</v>
      </c>
    </row>
    <row r="46" spans="1:21" x14ac:dyDescent="0.25">
      <c r="A46" s="4" t="s">
        <v>79</v>
      </c>
      <c r="B46" s="5"/>
      <c r="C46" s="114"/>
      <c r="D46" s="6"/>
      <c r="E46" s="7"/>
      <c r="F46" s="9"/>
      <c r="G46" s="9"/>
      <c r="H46" s="9"/>
      <c r="I46" s="8"/>
      <c r="J46" s="9"/>
      <c r="K46" s="10"/>
      <c r="L46" s="11"/>
      <c r="M46" s="12">
        <v>-5</v>
      </c>
      <c r="N46" s="13">
        <v>-18.399999999999999</v>
      </c>
      <c r="O46" s="12">
        <v>5</v>
      </c>
      <c r="P46" s="6">
        <v>18.399999999999999</v>
      </c>
      <c r="Q46" s="12"/>
      <c r="R46" s="6"/>
      <c r="S46" s="6"/>
      <c r="T46" s="6"/>
      <c r="U46" s="14"/>
    </row>
    <row r="47" spans="1:21" x14ac:dyDescent="0.25">
      <c r="A47" s="4" t="s">
        <v>143</v>
      </c>
      <c r="B47" s="5"/>
      <c r="C47" s="114"/>
      <c r="D47" s="6"/>
      <c r="E47" s="7"/>
      <c r="F47" s="9"/>
      <c r="G47" s="9"/>
      <c r="H47" s="9"/>
      <c r="I47" s="8"/>
      <c r="J47" s="9"/>
      <c r="K47" s="10"/>
      <c r="L47" s="11"/>
      <c r="M47" s="12"/>
      <c r="N47" s="13"/>
      <c r="O47" s="12"/>
      <c r="P47" s="6">
        <v>-3.6</v>
      </c>
      <c r="Q47" s="12"/>
      <c r="R47" s="6"/>
      <c r="S47" s="6"/>
      <c r="T47" s="6"/>
      <c r="U47" s="14">
        <v>3.6</v>
      </c>
    </row>
    <row r="48" spans="1:21" x14ac:dyDescent="0.25">
      <c r="A48" s="4"/>
      <c r="B48" s="131" t="s">
        <v>13</v>
      </c>
      <c r="C48" s="132"/>
      <c r="D48" s="133">
        <v>368</v>
      </c>
      <c r="E48" s="134"/>
      <c r="F48" s="135">
        <v>17.5</v>
      </c>
      <c r="G48" s="135"/>
      <c r="H48" s="135"/>
      <c r="I48" s="136"/>
      <c r="J48" s="135">
        <v>17.600000000000001</v>
      </c>
      <c r="K48" s="137"/>
      <c r="L48" s="138">
        <v>1.1000000000000001</v>
      </c>
      <c r="M48" s="139"/>
      <c r="N48" s="140">
        <v>5.3</v>
      </c>
      <c r="O48" s="139"/>
      <c r="P48" s="133">
        <v>14.8</v>
      </c>
      <c r="Q48" s="139"/>
      <c r="R48" s="133">
        <v>36.799999999999997</v>
      </c>
      <c r="S48" s="133"/>
      <c r="T48" s="133"/>
      <c r="U48" s="141">
        <v>274.89999999999998</v>
      </c>
    </row>
    <row r="49" spans="1:21" x14ac:dyDescent="0.25">
      <c r="A49" s="107" t="s">
        <v>22</v>
      </c>
      <c r="B49" s="108" t="s">
        <v>12</v>
      </c>
      <c r="C49" s="114"/>
      <c r="D49" s="6">
        <v>3308</v>
      </c>
      <c r="E49" s="7">
        <v>2.1539999999999999</v>
      </c>
      <c r="F49" s="9">
        <f>($D$49/100)*E49</f>
        <v>71.254319999999993</v>
      </c>
      <c r="G49" s="9"/>
      <c r="H49" s="9"/>
      <c r="I49" s="8">
        <v>6.44</v>
      </c>
      <c r="J49" s="9">
        <f>($D$49/100)*I49</f>
        <v>213.0352</v>
      </c>
      <c r="K49" s="10">
        <v>0.30299999999999999</v>
      </c>
      <c r="L49" s="11">
        <f>($D$49/100)*K49</f>
        <v>10.023239999999999</v>
      </c>
      <c r="M49" s="12">
        <v>6.5</v>
      </c>
      <c r="N49" s="13">
        <f>($D$49/100)*M49</f>
        <v>215.01999999999998</v>
      </c>
      <c r="O49" s="12"/>
      <c r="P49" s="6"/>
      <c r="Q49" s="12">
        <v>10</v>
      </c>
      <c r="R49" s="6">
        <f>($D$49/100)*Q49</f>
        <v>330.79999999999995</v>
      </c>
      <c r="S49" s="6"/>
      <c r="T49" s="6"/>
      <c r="U49" s="14">
        <f>D49-F49-J49-L49-N49-P49-R49-T49</f>
        <v>2467.8672400000005</v>
      </c>
    </row>
    <row r="50" spans="1:21" x14ac:dyDescent="0.25">
      <c r="A50" s="4" t="s">
        <v>137</v>
      </c>
      <c r="B50" s="108"/>
      <c r="C50" s="114" t="s">
        <v>136</v>
      </c>
      <c r="D50" s="6"/>
      <c r="E50" s="7"/>
      <c r="F50" s="9"/>
      <c r="G50" s="9"/>
      <c r="H50" s="9"/>
      <c r="I50" s="8"/>
      <c r="J50" s="9"/>
      <c r="K50" s="10"/>
      <c r="L50" s="11"/>
      <c r="M50" s="12"/>
      <c r="N50" s="13">
        <v>-29.7</v>
      </c>
      <c r="O50" s="12"/>
      <c r="P50" s="6"/>
      <c r="Q50" s="12"/>
      <c r="R50" s="6"/>
      <c r="S50" s="6"/>
      <c r="T50" s="6"/>
      <c r="U50" s="14">
        <v>29.7</v>
      </c>
    </row>
    <row r="51" spans="1:21" x14ac:dyDescent="0.25">
      <c r="A51" s="4" t="s">
        <v>79</v>
      </c>
      <c r="B51" s="5"/>
      <c r="C51" s="114"/>
      <c r="D51" s="6"/>
      <c r="E51" s="7"/>
      <c r="F51" s="9"/>
      <c r="G51" s="9"/>
      <c r="H51" s="9"/>
      <c r="I51" s="8"/>
      <c r="J51" s="9"/>
      <c r="K51" s="10"/>
      <c r="L51" s="11"/>
      <c r="M51" s="12">
        <v>-5</v>
      </c>
      <c r="N51" s="13">
        <v>-165.4</v>
      </c>
      <c r="O51" s="12">
        <v>5</v>
      </c>
      <c r="P51" s="6">
        <v>165.4</v>
      </c>
      <c r="Q51" s="12"/>
      <c r="R51" s="6"/>
      <c r="S51" s="6"/>
      <c r="T51" s="6"/>
      <c r="U51" s="14"/>
    </row>
    <row r="52" spans="1:21" x14ac:dyDescent="0.25">
      <c r="A52" s="4" t="s">
        <v>143</v>
      </c>
      <c r="B52" s="5"/>
      <c r="C52" s="114"/>
      <c r="D52" s="6"/>
      <c r="E52" s="7"/>
      <c r="F52" s="9"/>
      <c r="G52" s="9"/>
      <c r="H52" s="9"/>
      <c r="I52" s="8"/>
      <c r="J52" s="9"/>
      <c r="K52" s="10"/>
      <c r="L52" s="11"/>
      <c r="M52" s="12"/>
      <c r="N52" s="13"/>
      <c r="O52" s="12"/>
      <c r="P52" s="6">
        <v>-29.6</v>
      </c>
      <c r="Q52" s="12"/>
      <c r="R52" s="6"/>
      <c r="S52" s="6"/>
      <c r="T52" s="6"/>
      <c r="U52" s="14">
        <v>29.6</v>
      </c>
    </row>
    <row r="53" spans="1:21" x14ac:dyDescent="0.25">
      <c r="A53" s="4"/>
      <c r="B53" s="131" t="s">
        <v>12</v>
      </c>
      <c r="C53" s="132"/>
      <c r="D53" s="133">
        <v>3308</v>
      </c>
      <c r="E53" s="134"/>
      <c r="F53" s="135">
        <v>71.3</v>
      </c>
      <c r="G53" s="135"/>
      <c r="H53" s="135"/>
      <c r="I53" s="136"/>
      <c r="J53" s="135">
        <v>213</v>
      </c>
      <c r="K53" s="137"/>
      <c r="L53" s="138">
        <v>10</v>
      </c>
      <c r="M53" s="139"/>
      <c r="N53" s="140">
        <v>19.7</v>
      </c>
      <c r="O53" s="139"/>
      <c r="P53" s="133">
        <v>135.80000000000001</v>
      </c>
      <c r="Q53" s="139"/>
      <c r="R53" s="133">
        <v>330.8</v>
      </c>
      <c r="S53" s="133"/>
      <c r="T53" s="133"/>
      <c r="U53" s="141">
        <v>2527.1999999999998</v>
      </c>
    </row>
    <row r="54" spans="1:21" x14ac:dyDescent="0.25">
      <c r="A54" s="107" t="s">
        <v>22</v>
      </c>
      <c r="B54" s="110" t="s">
        <v>23</v>
      </c>
      <c r="C54" s="104"/>
      <c r="D54" s="25">
        <v>5188</v>
      </c>
      <c r="E54" s="26">
        <v>6.0229999999999997</v>
      </c>
      <c r="F54" s="27">
        <f>($D$54/100)*E54</f>
        <v>312.47323999999998</v>
      </c>
      <c r="G54" s="27"/>
      <c r="H54" s="27"/>
      <c r="I54" s="28">
        <v>7.39</v>
      </c>
      <c r="J54" s="27">
        <f>($D$54/100)*I54</f>
        <v>383.39319999999998</v>
      </c>
      <c r="K54" s="29">
        <v>0.39500000000000002</v>
      </c>
      <c r="L54" s="30">
        <f>($D$54/100)*K54</f>
        <v>20.492600000000003</v>
      </c>
      <c r="M54" s="31">
        <v>5.5</v>
      </c>
      <c r="N54" s="32">
        <f>($D$54/100)*M54</f>
        <v>285.34000000000003</v>
      </c>
      <c r="O54" s="31"/>
      <c r="P54" s="25"/>
      <c r="Q54" s="31">
        <v>20</v>
      </c>
      <c r="R54" s="25">
        <f>($D$54/100)*Q54</f>
        <v>1037.6000000000001</v>
      </c>
      <c r="S54" s="25"/>
      <c r="T54" s="25"/>
      <c r="U54" s="33">
        <f>D54-F54-J54-L54-N54-P54-R54-T54</f>
        <v>3148.7009600000001</v>
      </c>
    </row>
    <row r="55" spans="1:21" x14ac:dyDescent="0.25">
      <c r="A55" s="4" t="s">
        <v>137</v>
      </c>
      <c r="B55" s="110"/>
      <c r="C55" s="104" t="s">
        <v>136</v>
      </c>
      <c r="D55" s="25"/>
      <c r="E55" s="26"/>
      <c r="F55" s="27"/>
      <c r="G55" s="27"/>
      <c r="H55" s="27"/>
      <c r="I55" s="28"/>
      <c r="J55" s="27"/>
      <c r="K55" s="29"/>
      <c r="L55" s="30"/>
      <c r="M55" s="31"/>
      <c r="N55" s="32">
        <v>33</v>
      </c>
      <c r="O55" s="31"/>
      <c r="P55" s="25"/>
      <c r="Q55" s="31"/>
      <c r="R55" s="25"/>
      <c r="S55" s="25"/>
      <c r="T55" s="25"/>
      <c r="U55" s="33">
        <v>-33</v>
      </c>
    </row>
    <row r="56" spans="1:21" x14ac:dyDescent="0.25">
      <c r="A56" s="4" t="s">
        <v>79</v>
      </c>
      <c r="B56" s="24"/>
      <c r="C56" s="104"/>
      <c r="D56" s="25"/>
      <c r="E56" s="26"/>
      <c r="F56" s="27"/>
      <c r="G56" s="27"/>
      <c r="H56" s="27"/>
      <c r="I56" s="28"/>
      <c r="J56" s="27"/>
      <c r="K56" s="29"/>
      <c r="L56" s="30"/>
      <c r="M56" s="31">
        <v>-5</v>
      </c>
      <c r="N56" s="32">
        <v>-259.39999999999998</v>
      </c>
      <c r="O56" s="31">
        <v>5</v>
      </c>
      <c r="P56" s="25">
        <v>259.39999999999998</v>
      </c>
      <c r="Q56" s="31"/>
      <c r="R56" s="25"/>
      <c r="S56" s="25"/>
      <c r="T56" s="25"/>
      <c r="U56" s="33"/>
    </row>
    <row r="57" spans="1:21" x14ac:dyDescent="0.25">
      <c r="A57" s="4" t="s">
        <v>143</v>
      </c>
      <c r="B57" s="24"/>
      <c r="C57" s="104"/>
      <c r="D57" s="25"/>
      <c r="E57" s="26"/>
      <c r="F57" s="27"/>
      <c r="G57" s="27"/>
      <c r="H57" s="27"/>
      <c r="I57" s="28"/>
      <c r="J57" s="27"/>
      <c r="K57" s="29"/>
      <c r="L57" s="30"/>
      <c r="M57" s="31"/>
      <c r="N57" s="32"/>
      <c r="O57" s="31"/>
      <c r="P57" s="25">
        <v>0</v>
      </c>
      <c r="Q57" s="31"/>
      <c r="R57" s="25"/>
      <c r="S57" s="25"/>
      <c r="T57" s="25"/>
      <c r="U57" s="33"/>
    </row>
    <row r="58" spans="1:21" x14ac:dyDescent="0.25">
      <c r="A58" s="4"/>
      <c r="B58" s="131" t="s">
        <v>24</v>
      </c>
      <c r="C58" s="132"/>
      <c r="D58" s="133">
        <v>5188</v>
      </c>
      <c r="E58" s="134"/>
      <c r="F58" s="135">
        <v>312.5</v>
      </c>
      <c r="G58" s="135"/>
      <c r="H58" s="135"/>
      <c r="I58" s="136"/>
      <c r="J58" s="135">
        <v>383.4</v>
      </c>
      <c r="K58" s="137"/>
      <c r="L58" s="138">
        <v>20.5</v>
      </c>
      <c r="M58" s="139"/>
      <c r="N58" s="140">
        <v>58.9</v>
      </c>
      <c r="O58" s="139"/>
      <c r="P58" s="133">
        <v>259.39999999999998</v>
      </c>
      <c r="Q58" s="139"/>
      <c r="R58" s="133">
        <v>1037.5999999999999</v>
      </c>
      <c r="S58" s="133"/>
      <c r="T58" s="133"/>
      <c r="U58" s="141">
        <v>3115.7</v>
      </c>
    </row>
    <row r="59" spans="1:21" x14ac:dyDescent="0.25">
      <c r="A59" s="107" t="s">
        <v>25</v>
      </c>
      <c r="B59" s="109" t="s">
        <v>26</v>
      </c>
      <c r="C59" s="115"/>
      <c r="D59" s="16">
        <v>9084</v>
      </c>
      <c r="E59" s="17">
        <v>0.153</v>
      </c>
      <c r="F59" s="18">
        <f>($D$59/100)*E59</f>
        <v>13.89852</v>
      </c>
      <c r="G59" s="18"/>
      <c r="H59" s="18"/>
      <c r="I59" s="19"/>
      <c r="J59" s="18"/>
      <c r="K59" s="20">
        <v>0.17399999999999999</v>
      </c>
      <c r="L59" s="21">
        <f>($D$59/100)*K59</f>
        <v>15.80616</v>
      </c>
      <c r="M59" s="22">
        <v>10</v>
      </c>
      <c r="N59" s="23">
        <f>($D$59/100)*M59</f>
        <v>908.40000000000009</v>
      </c>
      <c r="O59" s="22"/>
      <c r="P59" s="16"/>
      <c r="Q59" s="22"/>
      <c r="R59" s="16"/>
      <c r="S59" s="118">
        <v>1.05</v>
      </c>
      <c r="T59" s="16">
        <f>($D$59/100)*S59</f>
        <v>95.382000000000005</v>
      </c>
      <c r="U59" s="16">
        <f>D59-F59-J59-L59-N59-P59-R59-T59</f>
        <v>8050.51332</v>
      </c>
    </row>
    <row r="60" spans="1:21" x14ac:dyDescent="0.25">
      <c r="A60" s="4" t="s">
        <v>137</v>
      </c>
      <c r="B60" s="109"/>
      <c r="C60" s="115" t="s">
        <v>136</v>
      </c>
      <c r="D60" s="16"/>
      <c r="E60" s="17"/>
      <c r="F60" s="18"/>
      <c r="G60" s="18"/>
      <c r="H60" s="18"/>
      <c r="I60" s="19"/>
      <c r="J60" s="18"/>
      <c r="K60" s="20"/>
      <c r="L60" s="21"/>
      <c r="M60" s="22"/>
      <c r="N60" s="23">
        <v>-365.7</v>
      </c>
      <c r="O60" s="22"/>
      <c r="P60" s="16"/>
      <c r="Q60" s="22"/>
      <c r="R60" s="16"/>
      <c r="S60" s="118"/>
      <c r="T60" s="16"/>
      <c r="U60" s="16">
        <v>365.7</v>
      </c>
    </row>
    <row r="61" spans="1:21" x14ac:dyDescent="0.25">
      <c r="A61" s="4" t="s">
        <v>79</v>
      </c>
      <c r="B61" s="15"/>
      <c r="C61" s="115"/>
      <c r="D61" s="16"/>
      <c r="E61" s="17"/>
      <c r="F61" s="18"/>
      <c r="G61" s="18"/>
      <c r="H61" s="18"/>
      <c r="I61" s="19"/>
      <c r="J61" s="18"/>
      <c r="K61" s="20"/>
      <c r="L61" s="21"/>
      <c r="M61" s="22">
        <v>-5</v>
      </c>
      <c r="N61" s="23">
        <v>-454.2</v>
      </c>
      <c r="O61" s="22">
        <v>5</v>
      </c>
      <c r="P61" s="16">
        <v>454.2</v>
      </c>
      <c r="Q61" s="22"/>
      <c r="R61" s="16"/>
      <c r="S61" s="16"/>
      <c r="T61" s="16"/>
      <c r="U61" s="16"/>
    </row>
    <row r="62" spans="1:21" x14ac:dyDescent="0.25">
      <c r="A62" s="4" t="s">
        <v>143</v>
      </c>
      <c r="B62" s="15"/>
      <c r="C62" s="115"/>
      <c r="D62" s="16"/>
      <c r="E62" s="17"/>
      <c r="F62" s="18"/>
      <c r="G62" s="18"/>
      <c r="H62" s="18"/>
      <c r="I62" s="19"/>
      <c r="J62" s="18"/>
      <c r="K62" s="20"/>
      <c r="L62" s="21"/>
      <c r="M62" s="22"/>
      <c r="N62" s="23"/>
      <c r="O62" s="22"/>
      <c r="P62" s="16">
        <v>-20.8</v>
      </c>
      <c r="Q62" s="22"/>
      <c r="R62" s="16"/>
      <c r="S62" s="16"/>
      <c r="T62" s="16"/>
      <c r="U62" s="16">
        <v>20.8</v>
      </c>
    </row>
    <row r="63" spans="1:21" x14ac:dyDescent="0.25">
      <c r="A63" s="4"/>
      <c r="B63" s="131" t="s">
        <v>26</v>
      </c>
      <c r="C63" s="132"/>
      <c r="D63" s="133">
        <v>9084</v>
      </c>
      <c r="E63" s="134"/>
      <c r="F63" s="135">
        <v>13.9</v>
      </c>
      <c r="G63" s="135"/>
      <c r="H63" s="135"/>
      <c r="I63" s="136"/>
      <c r="J63" s="135"/>
      <c r="K63" s="137"/>
      <c r="L63" s="144">
        <v>15.8</v>
      </c>
      <c r="M63" s="145"/>
      <c r="N63" s="146">
        <v>88.5</v>
      </c>
      <c r="O63" s="139"/>
      <c r="P63" s="133">
        <v>433.4</v>
      </c>
      <c r="Q63" s="139"/>
      <c r="R63" s="133"/>
      <c r="S63" s="133"/>
      <c r="T63" s="133">
        <v>95.4</v>
      </c>
      <c r="U63" s="133">
        <v>8437</v>
      </c>
    </row>
    <row r="64" spans="1:21" x14ac:dyDescent="0.25">
      <c r="A64" s="107" t="s">
        <v>25</v>
      </c>
      <c r="B64" s="109" t="s">
        <v>27</v>
      </c>
      <c r="C64" s="115"/>
      <c r="D64" s="16">
        <v>301</v>
      </c>
      <c r="E64" s="17">
        <v>6.0000000000000001E-3</v>
      </c>
      <c r="F64" s="18">
        <f>($D$64/100)*E64</f>
        <v>1.806E-2</v>
      </c>
      <c r="G64" s="18"/>
      <c r="H64" s="18"/>
      <c r="I64" s="19"/>
      <c r="J64" s="18"/>
      <c r="K64" s="20">
        <v>7.8E-2</v>
      </c>
      <c r="L64" s="21">
        <f>($D$64/100)*K64</f>
        <v>0.23477999999999999</v>
      </c>
      <c r="M64" s="22">
        <v>6</v>
      </c>
      <c r="N64" s="23">
        <f>($D$64/100)*M64</f>
        <v>18.059999999999999</v>
      </c>
      <c r="O64" s="22"/>
      <c r="P64" s="16"/>
      <c r="Q64" s="22"/>
      <c r="R64" s="16"/>
      <c r="S64" s="118">
        <v>0.82</v>
      </c>
      <c r="T64" s="16">
        <f>($D$64/100)*S64</f>
        <v>2.4681999999999995</v>
      </c>
      <c r="U64" s="16">
        <f>D64-F64-J64-L64-N64-P64-R64-T64</f>
        <v>280.21895999999998</v>
      </c>
    </row>
    <row r="65" spans="1:21" x14ac:dyDescent="0.25">
      <c r="A65" s="4" t="s">
        <v>135</v>
      </c>
      <c r="B65" s="109"/>
      <c r="C65" s="115" t="s">
        <v>136</v>
      </c>
      <c r="D65" s="16"/>
      <c r="E65" s="17"/>
      <c r="F65" s="18"/>
      <c r="G65" s="18"/>
      <c r="H65" s="18"/>
      <c r="I65" s="19"/>
      <c r="J65" s="18"/>
      <c r="K65" s="20"/>
      <c r="L65" s="21"/>
      <c r="M65" s="22"/>
      <c r="N65" s="23">
        <v>-2.2000000000000002</v>
      </c>
      <c r="O65" s="22"/>
      <c r="P65" s="16"/>
      <c r="Q65" s="22"/>
      <c r="R65" s="16"/>
      <c r="S65" s="118"/>
      <c r="T65" s="16"/>
      <c r="U65" s="16">
        <v>2.2000000000000002</v>
      </c>
    </row>
    <row r="66" spans="1:21" x14ac:dyDescent="0.25">
      <c r="A66" s="4" t="s">
        <v>79</v>
      </c>
      <c r="B66" s="15"/>
      <c r="C66" s="115"/>
      <c r="D66" s="16"/>
      <c r="E66" s="17"/>
      <c r="F66" s="18"/>
      <c r="G66" s="18"/>
      <c r="H66" s="18"/>
      <c r="I66" s="19"/>
      <c r="J66" s="18"/>
      <c r="K66" s="20"/>
      <c r="L66" s="21"/>
      <c r="M66" s="22">
        <v>-5</v>
      </c>
      <c r="N66" s="23">
        <v>-15</v>
      </c>
      <c r="O66" s="22">
        <v>5</v>
      </c>
      <c r="P66" s="16">
        <v>15</v>
      </c>
      <c r="Q66" s="22"/>
      <c r="R66" s="16"/>
      <c r="S66" s="16"/>
      <c r="T66" s="16"/>
      <c r="U66" s="16"/>
    </row>
    <row r="67" spans="1:21" x14ac:dyDescent="0.25">
      <c r="A67" s="4" t="s">
        <v>143</v>
      </c>
      <c r="B67" s="15"/>
      <c r="C67" s="115"/>
      <c r="D67" s="16"/>
      <c r="E67" s="17"/>
      <c r="F67" s="18"/>
      <c r="G67" s="18"/>
      <c r="H67" s="18"/>
      <c r="I67" s="19"/>
      <c r="J67" s="18"/>
      <c r="K67" s="20"/>
      <c r="L67" s="21"/>
      <c r="M67" s="22"/>
      <c r="N67" s="23"/>
      <c r="O67" s="22"/>
      <c r="P67" s="16">
        <v>-0.46</v>
      </c>
      <c r="Q67" s="22"/>
      <c r="R67" s="16"/>
      <c r="S67" s="16"/>
      <c r="T67" s="16"/>
      <c r="U67" s="16">
        <v>0.5</v>
      </c>
    </row>
    <row r="68" spans="1:21" x14ac:dyDescent="0.25">
      <c r="A68" s="4"/>
      <c r="B68" s="131" t="s">
        <v>11</v>
      </c>
      <c r="C68" s="132"/>
      <c r="D68" s="133">
        <v>301</v>
      </c>
      <c r="E68" s="134"/>
      <c r="F68" s="135">
        <v>0</v>
      </c>
      <c r="G68" s="135"/>
      <c r="H68" s="135"/>
      <c r="I68" s="136"/>
      <c r="J68" s="135"/>
      <c r="K68" s="137"/>
      <c r="L68" s="138">
        <v>0.2</v>
      </c>
      <c r="M68" s="139"/>
      <c r="N68" s="140">
        <v>0.9</v>
      </c>
      <c r="O68" s="139"/>
      <c r="P68" s="133">
        <v>14.5</v>
      </c>
      <c r="Q68" s="139"/>
      <c r="R68" s="133"/>
      <c r="S68" s="133"/>
      <c r="T68" s="133">
        <v>2.5</v>
      </c>
      <c r="U68" s="133">
        <v>282.89999999999998</v>
      </c>
    </row>
    <row r="69" spans="1:21" x14ac:dyDescent="0.25">
      <c r="A69" s="107" t="s">
        <v>25</v>
      </c>
      <c r="B69" s="109" t="s">
        <v>28</v>
      </c>
      <c r="C69" s="115"/>
      <c r="D69" s="16">
        <v>142</v>
      </c>
      <c r="E69" s="17"/>
      <c r="F69" s="18"/>
      <c r="G69" s="18"/>
      <c r="H69" s="18"/>
      <c r="I69" s="19"/>
      <c r="J69" s="18"/>
      <c r="K69" s="20">
        <v>3.6999999999999998E-2</v>
      </c>
      <c r="L69" s="21">
        <f>($D$69/100)*K69</f>
        <v>5.2539999999999996E-2</v>
      </c>
      <c r="M69" s="22">
        <v>9</v>
      </c>
      <c r="N69" s="23">
        <f>($D$69/100)*M69</f>
        <v>12.78</v>
      </c>
      <c r="O69" s="22"/>
      <c r="P69" s="16"/>
      <c r="Q69" s="22"/>
      <c r="R69" s="16"/>
      <c r="S69" s="16"/>
      <c r="T69" s="16"/>
      <c r="U69" s="16">
        <f>D69-F69-J69-L69-N69-P69-R69-T69</f>
        <v>129.16746000000001</v>
      </c>
    </row>
    <row r="70" spans="1:21" s="191" customFormat="1" x14ac:dyDescent="0.25">
      <c r="A70" s="4" t="s">
        <v>135</v>
      </c>
      <c r="B70" s="15"/>
      <c r="C70" s="115" t="s">
        <v>136</v>
      </c>
      <c r="D70" s="16"/>
      <c r="E70" s="17"/>
      <c r="F70" s="18"/>
      <c r="G70" s="18"/>
      <c r="H70" s="18"/>
      <c r="I70" s="19"/>
      <c r="J70" s="18"/>
      <c r="K70" s="20"/>
      <c r="L70" s="21"/>
      <c r="M70" s="22"/>
      <c r="N70" s="23">
        <v>-4.9000000000000004</v>
      </c>
      <c r="O70" s="22"/>
      <c r="P70" s="16"/>
      <c r="Q70" s="22"/>
      <c r="R70" s="16"/>
      <c r="S70" s="16"/>
      <c r="T70" s="16"/>
      <c r="U70" s="16">
        <v>4.9000000000000004</v>
      </c>
    </row>
    <row r="71" spans="1:21" x14ac:dyDescent="0.25">
      <c r="A71" s="4" t="s">
        <v>79</v>
      </c>
      <c r="B71" s="15"/>
      <c r="C71" s="115"/>
      <c r="D71" s="16"/>
      <c r="E71" s="17"/>
      <c r="F71" s="18"/>
      <c r="G71" s="18"/>
      <c r="H71" s="18"/>
      <c r="I71" s="19"/>
      <c r="J71" s="18"/>
      <c r="K71" s="20"/>
      <c r="L71" s="21"/>
      <c r="M71" s="22">
        <v>-5</v>
      </c>
      <c r="N71" s="23">
        <v>-7.1</v>
      </c>
      <c r="O71" s="22">
        <v>5</v>
      </c>
      <c r="P71" s="16">
        <v>7.1</v>
      </c>
      <c r="Q71" s="22"/>
      <c r="R71" s="16"/>
      <c r="S71" s="16"/>
      <c r="T71" s="16"/>
      <c r="U71" s="16"/>
    </row>
    <row r="72" spans="1:21" x14ac:dyDescent="0.25">
      <c r="A72" s="4" t="s">
        <v>143</v>
      </c>
      <c r="B72" s="15"/>
      <c r="C72" s="115"/>
      <c r="D72" s="16"/>
      <c r="E72" s="17"/>
      <c r="F72" s="18"/>
      <c r="G72" s="18"/>
      <c r="H72" s="18"/>
      <c r="I72" s="19"/>
      <c r="J72" s="18"/>
      <c r="K72" s="20"/>
      <c r="L72" s="21"/>
      <c r="M72" s="22"/>
      <c r="N72" s="23"/>
      <c r="O72" s="22"/>
      <c r="P72" s="16">
        <v>0</v>
      </c>
      <c r="Q72" s="22"/>
      <c r="R72" s="16"/>
      <c r="S72" s="16"/>
      <c r="T72" s="16"/>
      <c r="U72" s="16"/>
    </row>
    <row r="73" spans="1:21" x14ac:dyDescent="0.25">
      <c r="A73" s="4"/>
      <c r="B73" s="131" t="s">
        <v>28</v>
      </c>
      <c r="C73" s="132"/>
      <c r="D73" s="133">
        <v>142</v>
      </c>
      <c r="E73" s="134"/>
      <c r="F73" s="135"/>
      <c r="G73" s="135"/>
      <c r="H73" s="135"/>
      <c r="I73" s="136"/>
      <c r="J73" s="135"/>
      <c r="K73" s="137"/>
      <c r="L73" s="138">
        <v>0.1</v>
      </c>
      <c r="M73" s="139"/>
      <c r="N73" s="140">
        <v>0.8</v>
      </c>
      <c r="O73" s="139"/>
      <c r="P73" s="133">
        <v>7.1</v>
      </c>
      <c r="Q73" s="139"/>
      <c r="R73" s="133"/>
      <c r="S73" s="133"/>
      <c r="T73" s="133"/>
      <c r="U73" s="133">
        <v>134.1</v>
      </c>
    </row>
    <row r="74" spans="1:21" x14ac:dyDescent="0.25">
      <c r="A74" s="107" t="s">
        <v>29</v>
      </c>
      <c r="B74" s="109" t="s">
        <v>27</v>
      </c>
      <c r="C74" s="115"/>
      <c r="D74" s="16">
        <v>570</v>
      </c>
      <c r="E74" s="17">
        <v>7.4999999999999997E-2</v>
      </c>
      <c r="F74" s="18">
        <f>($D$74/100)*E74</f>
        <v>0.42749999999999999</v>
      </c>
      <c r="G74" s="18"/>
      <c r="H74" s="18"/>
      <c r="I74" s="19"/>
      <c r="J74" s="18"/>
      <c r="K74" s="20">
        <v>0.252</v>
      </c>
      <c r="L74" s="21">
        <f>($D$74/100)*K74</f>
        <v>1.4364000000000001</v>
      </c>
      <c r="M74" s="22">
        <v>5.5</v>
      </c>
      <c r="N74" s="23">
        <f>($D$74/100)*M74</f>
        <v>31.35</v>
      </c>
      <c r="O74" s="22"/>
      <c r="P74" s="16"/>
      <c r="Q74" s="22">
        <v>10</v>
      </c>
      <c r="R74" s="16">
        <f>($D$74/100)*Q74</f>
        <v>57</v>
      </c>
      <c r="S74" s="16"/>
      <c r="T74" s="16"/>
      <c r="U74" s="16">
        <f>D74-F74-J74-L74-N74-P74-R74-T74</f>
        <v>479.78609999999992</v>
      </c>
    </row>
    <row r="75" spans="1:21" s="191" customFormat="1" x14ac:dyDescent="0.25">
      <c r="A75" s="4" t="s">
        <v>135</v>
      </c>
      <c r="B75" s="15"/>
      <c r="C75" s="115" t="s">
        <v>136</v>
      </c>
      <c r="D75" s="16"/>
      <c r="E75" s="17"/>
      <c r="F75" s="18"/>
      <c r="G75" s="18"/>
      <c r="H75" s="18"/>
      <c r="I75" s="19"/>
      <c r="J75" s="18"/>
      <c r="K75" s="20"/>
      <c r="L75" s="21"/>
      <c r="M75" s="22"/>
      <c r="N75" s="23">
        <v>0.9</v>
      </c>
      <c r="O75" s="22"/>
      <c r="P75" s="16"/>
      <c r="Q75" s="22"/>
      <c r="R75" s="16"/>
      <c r="S75" s="16"/>
      <c r="T75" s="16"/>
      <c r="U75" s="16">
        <v>-0.9</v>
      </c>
    </row>
    <row r="76" spans="1:21" x14ac:dyDescent="0.25">
      <c r="A76" s="4" t="s">
        <v>79</v>
      </c>
      <c r="B76" s="15"/>
      <c r="C76" s="115"/>
      <c r="D76" s="16"/>
      <c r="E76" s="17"/>
      <c r="F76" s="18"/>
      <c r="G76" s="18"/>
      <c r="H76" s="18"/>
      <c r="I76" s="19"/>
      <c r="J76" s="18"/>
      <c r="K76" s="20"/>
      <c r="L76" s="21"/>
      <c r="M76" s="22">
        <v>-5</v>
      </c>
      <c r="N76" s="23">
        <v>-28.5</v>
      </c>
      <c r="O76" s="22">
        <v>5</v>
      </c>
      <c r="P76" s="16">
        <v>28.5</v>
      </c>
      <c r="Q76" s="22"/>
      <c r="R76" s="16"/>
      <c r="S76" s="16"/>
      <c r="T76" s="16"/>
      <c r="U76" s="16"/>
    </row>
    <row r="77" spans="1:21" x14ac:dyDescent="0.25">
      <c r="A77" s="4" t="s">
        <v>143</v>
      </c>
      <c r="B77" s="15"/>
      <c r="C77" s="115"/>
      <c r="D77" s="16"/>
      <c r="E77" s="17"/>
      <c r="F77" s="18"/>
      <c r="G77" s="18"/>
      <c r="H77" s="18"/>
      <c r="I77" s="19"/>
      <c r="J77" s="18"/>
      <c r="K77" s="20"/>
      <c r="L77" s="21"/>
      <c r="M77" s="22"/>
      <c r="N77" s="23"/>
      <c r="O77" s="22"/>
      <c r="P77" s="16">
        <v>-17.25</v>
      </c>
      <c r="Q77" s="22"/>
      <c r="R77" s="16"/>
      <c r="S77" s="16"/>
      <c r="T77" s="16"/>
      <c r="U77" s="16">
        <v>17.3</v>
      </c>
    </row>
    <row r="78" spans="1:21" x14ac:dyDescent="0.25">
      <c r="A78" s="4"/>
      <c r="B78" s="131" t="s">
        <v>11</v>
      </c>
      <c r="C78" s="132"/>
      <c r="D78" s="133">
        <v>570</v>
      </c>
      <c r="E78" s="134"/>
      <c r="F78" s="135">
        <v>0.4</v>
      </c>
      <c r="G78" s="135"/>
      <c r="H78" s="135"/>
      <c r="I78" s="136"/>
      <c r="J78" s="135"/>
      <c r="K78" s="137"/>
      <c r="L78" s="138">
        <v>1.4</v>
      </c>
      <c r="M78" s="139"/>
      <c r="N78" s="140">
        <v>3.8</v>
      </c>
      <c r="O78" s="139"/>
      <c r="P78" s="133">
        <v>11.2</v>
      </c>
      <c r="Q78" s="139"/>
      <c r="R78" s="133"/>
      <c r="S78" s="133"/>
      <c r="T78" s="133"/>
      <c r="U78" s="133">
        <v>496.2</v>
      </c>
    </row>
    <row r="79" spans="1:21" x14ac:dyDescent="0.25">
      <c r="A79" s="107" t="s">
        <v>30</v>
      </c>
      <c r="B79" s="109" t="s">
        <v>31</v>
      </c>
      <c r="C79" s="115"/>
      <c r="D79" s="16">
        <v>354</v>
      </c>
      <c r="E79" s="17">
        <v>0.03</v>
      </c>
      <c r="F79" s="18">
        <f>($D$79/100)*E79</f>
        <v>0.1062</v>
      </c>
      <c r="G79" s="18"/>
      <c r="H79" s="18"/>
      <c r="I79" s="19"/>
      <c r="J79" s="18"/>
      <c r="K79" s="20">
        <v>0.20599999999999999</v>
      </c>
      <c r="L79" s="21">
        <f>($D$79/100)*K79</f>
        <v>0.72924</v>
      </c>
      <c r="M79" s="22">
        <v>46</v>
      </c>
      <c r="N79" s="23">
        <f>($D$79/100)*M79</f>
        <v>162.84</v>
      </c>
      <c r="O79" s="22"/>
      <c r="P79" s="16"/>
      <c r="Q79" s="22"/>
      <c r="R79" s="16"/>
      <c r="S79" s="16"/>
      <c r="T79" s="16"/>
      <c r="U79" s="16">
        <f>D79-F79-J79-L79-N79-P79-R79-T79</f>
        <v>190.32455999999999</v>
      </c>
    </row>
    <row r="80" spans="1:21" s="191" customFormat="1" x14ac:dyDescent="0.25">
      <c r="A80" s="4" t="s">
        <v>135</v>
      </c>
      <c r="B80" s="15"/>
      <c r="C80" s="115" t="s">
        <v>136</v>
      </c>
      <c r="D80" s="16"/>
      <c r="E80" s="17"/>
      <c r="F80" s="18"/>
      <c r="G80" s="18"/>
      <c r="H80" s="18"/>
      <c r="I80" s="19"/>
      <c r="J80" s="18"/>
      <c r="K80" s="20"/>
      <c r="L80" s="21"/>
      <c r="M80" s="22"/>
      <c r="N80" s="23">
        <v>-14.7</v>
      </c>
      <c r="O80" s="22"/>
      <c r="P80" s="16"/>
      <c r="Q80" s="22"/>
      <c r="R80" s="16"/>
      <c r="S80" s="16"/>
      <c r="T80" s="16"/>
      <c r="U80" s="16">
        <v>14.7</v>
      </c>
    </row>
    <row r="81" spans="1:21" x14ac:dyDescent="0.25">
      <c r="A81" s="4" t="s">
        <v>79</v>
      </c>
      <c r="B81" s="15"/>
      <c r="C81" s="115"/>
      <c r="D81" s="16"/>
      <c r="E81" s="17"/>
      <c r="F81" s="18"/>
      <c r="G81" s="18"/>
      <c r="H81" s="18"/>
      <c r="I81" s="19"/>
      <c r="J81" s="18"/>
      <c r="K81" s="20"/>
      <c r="L81" s="21"/>
      <c r="M81" s="22">
        <v>-5</v>
      </c>
      <c r="N81" s="23">
        <v>-17.7</v>
      </c>
      <c r="O81" s="22">
        <v>5</v>
      </c>
      <c r="P81" s="16">
        <v>17.7</v>
      </c>
      <c r="Q81" s="22"/>
      <c r="R81" s="16"/>
      <c r="S81" s="16"/>
      <c r="T81" s="16"/>
      <c r="U81" s="16"/>
    </row>
    <row r="82" spans="1:21" x14ac:dyDescent="0.25">
      <c r="A82" s="4" t="s">
        <v>143</v>
      </c>
      <c r="B82" s="15"/>
      <c r="C82" s="115"/>
      <c r="D82" s="16"/>
      <c r="E82" s="17"/>
      <c r="F82" s="18"/>
      <c r="G82" s="18"/>
      <c r="H82" s="18"/>
      <c r="I82" s="19"/>
      <c r="J82" s="18"/>
      <c r="K82" s="20"/>
      <c r="L82" s="21"/>
      <c r="M82" s="22"/>
      <c r="N82" s="23"/>
      <c r="O82" s="22"/>
      <c r="P82" s="16">
        <v>-3.2</v>
      </c>
      <c r="Q82" s="22"/>
      <c r="R82" s="16"/>
      <c r="S82" s="16"/>
      <c r="T82" s="16"/>
      <c r="U82" s="16">
        <v>3.2</v>
      </c>
    </row>
    <row r="83" spans="1:21" x14ac:dyDescent="0.25">
      <c r="A83" s="4"/>
      <c r="B83" s="131" t="s">
        <v>11</v>
      </c>
      <c r="C83" s="132"/>
      <c r="D83" s="133">
        <v>354</v>
      </c>
      <c r="E83" s="134"/>
      <c r="F83" s="135">
        <v>0.1</v>
      </c>
      <c r="G83" s="135"/>
      <c r="H83" s="135"/>
      <c r="I83" s="136"/>
      <c r="J83" s="135"/>
      <c r="K83" s="137"/>
      <c r="L83" s="138">
        <v>0.7</v>
      </c>
      <c r="M83" s="139"/>
      <c r="N83" s="140">
        <v>130.4</v>
      </c>
      <c r="O83" s="139"/>
      <c r="P83" s="133">
        <v>14.5</v>
      </c>
      <c r="Q83" s="139"/>
      <c r="R83" s="133"/>
      <c r="S83" s="133"/>
      <c r="T83" s="133"/>
      <c r="U83" s="133">
        <v>208.2</v>
      </c>
    </row>
    <row r="84" spans="1:21" x14ac:dyDescent="0.25">
      <c r="A84" s="107" t="s">
        <v>30</v>
      </c>
      <c r="B84" s="108" t="s">
        <v>26</v>
      </c>
      <c r="C84" s="114"/>
      <c r="D84" s="6">
        <v>442</v>
      </c>
      <c r="E84" s="7">
        <v>0.34</v>
      </c>
      <c r="F84" s="9">
        <f>($D$84/100)*E84</f>
        <v>1.5028000000000001</v>
      </c>
      <c r="G84" s="9"/>
      <c r="H84" s="9"/>
      <c r="I84" s="8"/>
      <c r="J84" s="9"/>
      <c r="K84" s="10">
        <v>0.26400000000000001</v>
      </c>
      <c r="L84" s="11">
        <f>($D$84/100)*K84</f>
        <v>1.1668800000000001</v>
      </c>
      <c r="M84" s="12">
        <v>8</v>
      </c>
      <c r="N84" s="13">
        <f>($D$84/100)*M84</f>
        <v>35.36</v>
      </c>
      <c r="O84" s="12"/>
      <c r="P84" s="6"/>
      <c r="Q84" s="12">
        <v>50</v>
      </c>
      <c r="R84" s="6">
        <f>($D$84/100)*Q84</f>
        <v>221</v>
      </c>
      <c r="S84" s="6"/>
      <c r="T84" s="6"/>
      <c r="U84" s="6">
        <f>D84-F84-J84-L84-N84-P84-R84-T84</f>
        <v>182.97032000000002</v>
      </c>
    </row>
    <row r="85" spans="1:21" s="191" customFormat="1" x14ac:dyDescent="0.25">
      <c r="A85" s="4" t="s">
        <v>135</v>
      </c>
      <c r="B85" s="5"/>
      <c r="C85" s="114" t="s">
        <v>136</v>
      </c>
      <c r="D85" s="6"/>
      <c r="E85" s="7"/>
      <c r="F85" s="9"/>
      <c r="G85" s="9"/>
      <c r="H85" s="9"/>
      <c r="I85" s="8"/>
      <c r="J85" s="9"/>
      <c r="K85" s="10"/>
      <c r="L85" s="11"/>
      <c r="M85" s="12"/>
      <c r="N85" s="13">
        <v>6.4</v>
      </c>
      <c r="O85" s="12"/>
      <c r="P85" s="6"/>
      <c r="Q85" s="12"/>
      <c r="R85" s="6"/>
      <c r="S85" s="6"/>
      <c r="T85" s="6"/>
      <c r="U85" s="6">
        <v>-6.4</v>
      </c>
    </row>
    <row r="86" spans="1:21" x14ac:dyDescent="0.25">
      <c r="A86" s="4" t="s">
        <v>79</v>
      </c>
      <c r="B86" s="5"/>
      <c r="C86" s="114"/>
      <c r="D86" s="6"/>
      <c r="E86" s="7"/>
      <c r="F86" s="9"/>
      <c r="G86" s="9"/>
      <c r="H86" s="9"/>
      <c r="I86" s="8"/>
      <c r="J86" s="9"/>
      <c r="K86" s="10"/>
      <c r="L86" s="11"/>
      <c r="M86" s="12">
        <v>-5</v>
      </c>
      <c r="N86" s="13">
        <v>-22.1</v>
      </c>
      <c r="O86" s="12">
        <v>5</v>
      </c>
      <c r="P86" s="6">
        <v>22.1</v>
      </c>
      <c r="Q86" s="12"/>
      <c r="R86" s="6"/>
      <c r="S86" s="6"/>
      <c r="T86" s="6"/>
      <c r="U86" s="6"/>
    </row>
    <row r="87" spans="1:21" x14ac:dyDescent="0.25">
      <c r="A87" s="4" t="s">
        <v>143</v>
      </c>
      <c r="B87" s="5"/>
      <c r="C87" s="114"/>
      <c r="D87" s="6"/>
      <c r="E87" s="7"/>
      <c r="F87" s="9"/>
      <c r="G87" s="9"/>
      <c r="H87" s="9"/>
      <c r="I87" s="8"/>
      <c r="J87" s="9"/>
      <c r="K87" s="10"/>
      <c r="L87" s="11"/>
      <c r="M87" s="12"/>
      <c r="N87" s="13"/>
      <c r="O87" s="12"/>
      <c r="P87" s="6">
        <v>-22.1</v>
      </c>
      <c r="Q87" s="12"/>
      <c r="R87" s="6"/>
      <c r="S87" s="6"/>
      <c r="T87" s="6"/>
      <c r="U87" s="6">
        <v>22.1</v>
      </c>
    </row>
    <row r="88" spans="1:21" x14ac:dyDescent="0.25">
      <c r="A88" s="37"/>
      <c r="B88" s="131" t="s">
        <v>26</v>
      </c>
      <c r="C88" s="132"/>
      <c r="D88" s="133">
        <v>442</v>
      </c>
      <c r="E88" s="134"/>
      <c r="F88" s="135">
        <v>1.5</v>
      </c>
      <c r="G88" s="135"/>
      <c r="H88" s="135"/>
      <c r="I88" s="136"/>
      <c r="J88" s="135"/>
      <c r="K88" s="137"/>
      <c r="L88" s="138">
        <v>1.2</v>
      </c>
      <c r="M88" s="139"/>
      <c r="N88" s="140">
        <v>19.7</v>
      </c>
      <c r="O88" s="139"/>
      <c r="P88" s="133">
        <v>0</v>
      </c>
      <c r="Q88" s="139"/>
      <c r="R88" s="133">
        <v>221</v>
      </c>
      <c r="S88" s="133"/>
      <c r="T88" s="133"/>
      <c r="U88" s="133">
        <v>198.7</v>
      </c>
    </row>
    <row r="89" spans="1:21" x14ac:dyDescent="0.25">
      <c r="A89" s="107" t="s">
        <v>32</v>
      </c>
      <c r="B89" s="108" t="s">
        <v>33</v>
      </c>
      <c r="C89" s="114"/>
      <c r="D89" s="6">
        <v>823</v>
      </c>
      <c r="E89" s="7">
        <v>6.3E-2</v>
      </c>
      <c r="F89" s="9">
        <f>($D$89/100)*E89</f>
        <v>0.51849000000000001</v>
      </c>
      <c r="G89" s="9"/>
      <c r="H89" s="9"/>
      <c r="I89" s="8"/>
      <c r="J89" s="9"/>
      <c r="K89" s="10">
        <v>0.26700000000000002</v>
      </c>
      <c r="L89" s="11">
        <f>($D$89/100)*K89</f>
        <v>2.1974100000000001</v>
      </c>
      <c r="M89" s="12">
        <v>7</v>
      </c>
      <c r="N89" s="13">
        <f>($D$89/100)*M89</f>
        <v>57.61</v>
      </c>
      <c r="O89" s="12"/>
      <c r="P89" s="6"/>
      <c r="Q89" s="12"/>
      <c r="R89" s="6"/>
      <c r="S89" s="119">
        <v>2.75</v>
      </c>
      <c r="T89" s="6">
        <f>($D$89/100)*S89</f>
        <v>22.6325</v>
      </c>
      <c r="U89" s="6">
        <f>D89-F89-J89-L89-N89-P89-R89-T89</f>
        <v>740.0415999999999</v>
      </c>
    </row>
    <row r="90" spans="1:21" x14ac:dyDescent="0.25">
      <c r="A90" s="4" t="s">
        <v>135</v>
      </c>
      <c r="B90" s="108"/>
      <c r="C90" s="114" t="s">
        <v>136</v>
      </c>
      <c r="D90" s="6"/>
      <c r="E90" s="7"/>
      <c r="F90" s="9"/>
      <c r="G90" s="9"/>
      <c r="H90" s="9"/>
      <c r="I90" s="8"/>
      <c r="J90" s="9"/>
      <c r="K90" s="10"/>
      <c r="L90" s="11"/>
      <c r="M90" s="12"/>
      <c r="N90" s="13">
        <v>-35</v>
      </c>
      <c r="O90" s="12"/>
      <c r="P90" s="6"/>
      <c r="Q90" s="12"/>
      <c r="R90" s="6"/>
      <c r="S90" s="119"/>
      <c r="T90" s="6"/>
      <c r="U90" s="6">
        <v>35</v>
      </c>
    </row>
    <row r="91" spans="1:21" x14ac:dyDescent="0.25">
      <c r="A91" s="4" t="s">
        <v>79</v>
      </c>
      <c r="B91" s="5"/>
      <c r="C91" s="114"/>
      <c r="D91" s="6"/>
      <c r="E91" s="7"/>
      <c r="F91" s="9"/>
      <c r="G91" s="9"/>
      <c r="H91" s="9"/>
      <c r="I91" s="8"/>
      <c r="J91" s="9"/>
      <c r="K91" s="10"/>
      <c r="L91" s="11"/>
      <c r="M91" s="12">
        <v>-5</v>
      </c>
      <c r="N91" s="13">
        <v>-41.2</v>
      </c>
      <c r="O91" s="12">
        <v>5</v>
      </c>
      <c r="P91" s="6">
        <v>41.2</v>
      </c>
      <c r="Q91" s="12"/>
      <c r="R91" s="6"/>
      <c r="S91" s="6"/>
      <c r="T91" s="6"/>
      <c r="U91" s="6">
        <v>41.2</v>
      </c>
    </row>
    <row r="92" spans="1:21" x14ac:dyDescent="0.25">
      <c r="A92" s="4" t="s">
        <v>143</v>
      </c>
      <c r="B92" s="5"/>
      <c r="C92" s="114"/>
      <c r="D92" s="6"/>
      <c r="E92" s="7"/>
      <c r="F92" s="9"/>
      <c r="G92" s="9"/>
      <c r="H92" s="9"/>
      <c r="I92" s="8"/>
      <c r="J92" s="9"/>
      <c r="K92" s="10"/>
      <c r="L92" s="11"/>
      <c r="M92" s="12"/>
      <c r="N92" s="13"/>
      <c r="O92" s="12"/>
      <c r="P92" s="6">
        <v>-41.2</v>
      </c>
      <c r="Q92" s="12"/>
      <c r="R92" s="6"/>
      <c r="S92" s="6"/>
      <c r="T92" s="6"/>
      <c r="U92" s="6"/>
    </row>
    <row r="93" spans="1:21" x14ac:dyDescent="0.25">
      <c r="A93" s="4"/>
      <c r="B93" s="131" t="s">
        <v>33</v>
      </c>
      <c r="C93" s="132"/>
      <c r="D93" s="133">
        <v>823</v>
      </c>
      <c r="E93" s="134"/>
      <c r="F93" s="135">
        <v>0.5</v>
      </c>
      <c r="G93" s="135"/>
      <c r="H93" s="135"/>
      <c r="I93" s="136"/>
      <c r="J93" s="135"/>
      <c r="K93" s="137"/>
      <c r="L93" s="138">
        <v>2.2000000000000002</v>
      </c>
      <c r="M93" s="139"/>
      <c r="N93" s="140">
        <v>-18.600000000000001</v>
      </c>
      <c r="O93" s="139" t="s">
        <v>34</v>
      </c>
      <c r="P93" s="133">
        <v>0</v>
      </c>
      <c r="Q93" s="139"/>
      <c r="R93" s="133"/>
      <c r="S93" s="133"/>
      <c r="T93" s="133">
        <v>22.6</v>
      </c>
      <c r="U93" s="133">
        <v>816.2</v>
      </c>
    </row>
    <row r="94" spans="1:21" x14ac:dyDescent="0.25">
      <c r="A94" s="107" t="s">
        <v>35</v>
      </c>
      <c r="B94" s="108" t="s">
        <v>27</v>
      </c>
      <c r="C94" s="114"/>
      <c r="D94" s="6">
        <v>255</v>
      </c>
      <c r="E94" s="7">
        <v>0.56999999999999995</v>
      </c>
      <c r="F94" s="9">
        <f>($D$94/100)*E94</f>
        <v>1.4534999999999998</v>
      </c>
      <c r="G94" s="9"/>
      <c r="H94" s="9"/>
      <c r="I94" s="8"/>
      <c r="J94" s="9"/>
      <c r="K94" s="10">
        <v>0.3</v>
      </c>
      <c r="L94" s="11">
        <f>($D$94/100)*K94</f>
        <v>0.7649999999999999</v>
      </c>
      <c r="M94" s="12">
        <v>4</v>
      </c>
      <c r="N94" s="13">
        <f>($D$94/100)*M94</f>
        <v>10.199999999999999</v>
      </c>
      <c r="O94" s="12"/>
      <c r="P94" s="6"/>
      <c r="Q94" s="12">
        <v>10</v>
      </c>
      <c r="R94" s="6">
        <f>($D$94/100)*Q94</f>
        <v>25.5</v>
      </c>
      <c r="S94" s="119">
        <v>1.67</v>
      </c>
      <c r="T94" s="6">
        <f>($D$94/100)*S94</f>
        <v>4.2584999999999997</v>
      </c>
      <c r="U94" s="6">
        <f>D94-F94-J94-L94-N94-P94-R94-T94</f>
        <v>212.82300000000004</v>
      </c>
    </row>
    <row r="95" spans="1:21" x14ac:dyDescent="0.25">
      <c r="A95" s="4" t="s">
        <v>135</v>
      </c>
      <c r="B95" s="108"/>
      <c r="C95" s="114" t="s">
        <v>136</v>
      </c>
      <c r="D95" s="6"/>
      <c r="E95" s="7"/>
      <c r="F95" s="9"/>
      <c r="G95" s="9"/>
      <c r="H95" s="9"/>
      <c r="I95" s="8"/>
      <c r="J95" s="9"/>
      <c r="K95" s="10"/>
      <c r="L95" s="11"/>
      <c r="M95" s="12"/>
      <c r="N95" s="13">
        <v>-3.9</v>
      </c>
      <c r="O95" s="12"/>
      <c r="P95" s="6"/>
      <c r="Q95" s="12"/>
      <c r="R95" s="6"/>
      <c r="S95" s="119"/>
      <c r="T95" s="6"/>
      <c r="U95" s="6">
        <v>3.9</v>
      </c>
    </row>
    <row r="96" spans="1:21" x14ac:dyDescent="0.25">
      <c r="A96" s="4" t="s">
        <v>79</v>
      </c>
      <c r="B96" s="5"/>
      <c r="C96" s="114"/>
      <c r="D96" s="6"/>
      <c r="E96" s="7"/>
      <c r="F96" s="9"/>
      <c r="G96" s="9"/>
      <c r="H96" s="9"/>
      <c r="I96" s="8"/>
      <c r="J96" s="9"/>
      <c r="K96" s="10"/>
      <c r="L96" s="11"/>
      <c r="M96" s="12">
        <v>-2</v>
      </c>
      <c r="N96" s="13">
        <v>-5.0999999999999996</v>
      </c>
      <c r="O96" s="12">
        <v>2</v>
      </c>
      <c r="P96" s="6">
        <v>5.0999999999999996</v>
      </c>
      <c r="Q96" s="12"/>
      <c r="R96" s="6"/>
      <c r="S96" s="6"/>
      <c r="T96" s="6"/>
      <c r="U96" s="6"/>
    </row>
    <row r="97" spans="1:21" x14ac:dyDescent="0.25">
      <c r="A97" s="4" t="s">
        <v>143</v>
      </c>
      <c r="B97" s="5"/>
      <c r="C97" s="114"/>
      <c r="D97" s="6"/>
      <c r="E97" s="7"/>
      <c r="F97" s="9"/>
      <c r="G97" s="9"/>
      <c r="H97" s="9"/>
      <c r="I97" s="8"/>
      <c r="J97" s="9"/>
      <c r="K97" s="10"/>
      <c r="L97" s="11"/>
      <c r="M97" s="12"/>
      <c r="N97" s="13"/>
      <c r="O97" s="12"/>
      <c r="P97" s="6">
        <v>-0.3</v>
      </c>
      <c r="Q97" s="12"/>
      <c r="R97" s="6"/>
      <c r="S97" s="6"/>
      <c r="T97" s="6"/>
      <c r="U97" s="6">
        <v>0.3</v>
      </c>
    </row>
    <row r="98" spans="1:21" x14ac:dyDescent="0.25">
      <c r="A98" s="4"/>
      <c r="B98" s="131" t="s">
        <v>11</v>
      </c>
      <c r="C98" s="132"/>
      <c r="D98" s="133">
        <v>255</v>
      </c>
      <c r="E98" s="134"/>
      <c r="F98" s="135">
        <v>1.5</v>
      </c>
      <c r="G98" s="135"/>
      <c r="H98" s="135"/>
      <c r="I98" s="136"/>
      <c r="J98" s="135"/>
      <c r="K98" s="137"/>
      <c r="L98" s="138">
        <v>0.8</v>
      </c>
      <c r="M98" s="139"/>
      <c r="N98" s="140">
        <v>1.2</v>
      </c>
      <c r="O98" s="139"/>
      <c r="P98" s="133">
        <v>4.8</v>
      </c>
      <c r="Q98" s="139"/>
      <c r="R98" s="133"/>
      <c r="S98" s="133"/>
      <c r="T98" s="133">
        <v>4.3</v>
      </c>
      <c r="U98" s="133">
        <v>217</v>
      </c>
    </row>
    <row r="99" spans="1:21" x14ac:dyDescent="0.25">
      <c r="A99" s="107" t="s">
        <v>36</v>
      </c>
      <c r="B99" s="108" t="s">
        <v>28</v>
      </c>
      <c r="C99" s="114"/>
      <c r="D99" s="6">
        <v>326</v>
      </c>
      <c r="E99" s="7">
        <v>0</v>
      </c>
      <c r="F99" s="9"/>
      <c r="G99" s="9"/>
      <c r="H99" s="9"/>
      <c r="I99" s="8"/>
      <c r="J99" s="9"/>
      <c r="K99" s="10">
        <v>7.8E-2</v>
      </c>
      <c r="L99" s="11">
        <f>($D$99/100)*K99</f>
        <v>0.25428000000000001</v>
      </c>
      <c r="M99" s="12">
        <v>2.5</v>
      </c>
      <c r="N99" s="13">
        <f>($D$99/100)*M99</f>
        <v>8.1499999999999986</v>
      </c>
      <c r="O99" s="12"/>
      <c r="P99" s="6"/>
      <c r="Q99" s="12"/>
      <c r="R99" s="6"/>
      <c r="S99" s="6"/>
      <c r="T99" s="6"/>
      <c r="U99" s="6">
        <f>D99-F99-J99-L99-N99-P99-R99-T99</f>
        <v>317.59572000000003</v>
      </c>
    </row>
    <row r="100" spans="1:21" s="191" customFormat="1" x14ac:dyDescent="0.25">
      <c r="A100" s="4" t="s">
        <v>135</v>
      </c>
      <c r="B100" s="5"/>
      <c r="C100" s="114" t="s">
        <v>136</v>
      </c>
      <c r="D100" s="6"/>
      <c r="E100" s="7"/>
      <c r="F100" s="9"/>
      <c r="G100" s="9"/>
      <c r="H100" s="9"/>
      <c r="I100" s="8"/>
      <c r="J100" s="9"/>
      <c r="K100" s="10"/>
      <c r="L100" s="11"/>
      <c r="M100" s="12"/>
      <c r="N100" s="13">
        <v>-1.5</v>
      </c>
      <c r="O100" s="12"/>
      <c r="P100" s="6"/>
      <c r="Q100" s="12"/>
      <c r="R100" s="6"/>
      <c r="S100" s="6"/>
      <c r="T100" s="6"/>
      <c r="U100" s="6">
        <v>1.5</v>
      </c>
    </row>
    <row r="101" spans="1:21" x14ac:dyDescent="0.25">
      <c r="A101" s="4" t="s">
        <v>79</v>
      </c>
      <c r="B101" s="5"/>
      <c r="C101" s="114"/>
      <c r="D101" s="6"/>
      <c r="E101" s="7"/>
      <c r="F101" s="9"/>
      <c r="G101" s="9"/>
      <c r="H101" s="9"/>
      <c r="I101" s="8"/>
      <c r="J101" s="9"/>
      <c r="K101" s="10"/>
      <c r="L101" s="11"/>
      <c r="M101" s="12">
        <v>-2</v>
      </c>
      <c r="N101" s="13">
        <v>-6.5</v>
      </c>
      <c r="O101" s="12">
        <v>2</v>
      </c>
      <c r="P101" s="6">
        <v>6.5</v>
      </c>
      <c r="Q101" s="12"/>
      <c r="R101" s="6"/>
      <c r="S101" s="6"/>
      <c r="T101" s="6"/>
      <c r="U101" s="6"/>
    </row>
    <row r="102" spans="1:21" x14ac:dyDescent="0.25">
      <c r="A102" s="4" t="s">
        <v>143</v>
      </c>
      <c r="B102" s="5"/>
      <c r="C102" s="114"/>
      <c r="D102" s="6"/>
      <c r="E102" s="7"/>
      <c r="F102" s="9"/>
      <c r="G102" s="9"/>
      <c r="H102" s="9"/>
      <c r="I102" s="8"/>
      <c r="J102" s="9"/>
      <c r="K102" s="10"/>
      <c r="L102" s="11"/>
      <c r="M102" s="12"/>
      <c r="N102" s="13"/>
      <c r="O102" s="12"/>
      <c r="P102" s="6">
        <v>-6.3</v>
      </c>
      <c r="Q102" s="12"/>
      <c r="R102" s="6"/>
      <c r="S102" s="6"/>
      <c r="T102" s="6"/>
      <c r="U102" s="6">
        <v>6.3</v>
      </c>
    </row>
    <row r="103" spans="1:21" x14ac:dyDescent="0.25">
      <c r="A103" s="37"/>
      <c r="B103" s="131" t="s">
        <v>28</v>
      </c>
      <c r="C103" s="132"/>
      <c r="D103" s="133">
        <v>326</v>
      </c>
      <c r="E103" s="134"/>
      <c r="F103" s="135"/>
      <c r="G103" s="135"/>
      <c r="H103" s="135"/>
      <c r="I103" s="136"/>
      <c r="J103" s="135"/>
      <c r="K103" s="137"/>
      <c r="L103" s="138">
        <v>0.3</v>
      </c>
      <c r="M103" s="139"/>
      <c r="N103" s="140">
        <v>0.2</v>
      </c>
      <c r="O103" s="139"/>
      <c r="P103" s="133">
        <v>0.2</v>
      </c>
      <c r="Q103" s="139"/>
      <c r="R103" s="133"/>
      <c r="S103" s="133"/>
      <c r="T103" s="133"/>
      <c r="U103" s="133">
        <v>325.39999999999998</v>
      </c>
    </row>
    <row r="104" spans="1:21" x14ac:dyDescent="0.25">
      <c r="A104" s="111" t="s">
        <v>37</v>
      </c>
      <c r="B104" s="112" t="s">
        <v>27</v>
      </c>
      <c r="C104" s="116"/>
      <c r="D104" s="40">
        <v>45</v>
      </c>
      <c r="E104" s="41">
        <v>0</v>
      </c>
      <c r="F104" s="42"/>
      <c r="G104" s="42"/>
      <c r="H104" s="42"/>
      <c r="I104" s="43"/>
      <c r="J104" s="42"/>
      <c r="K104" s="44">
        <v>7.0000000000000001E-3</v>
      </c>
      <c r="L104" s="45">
        <f>($D$104/100)*K104</f>
        <v>3.15E-3</v>
      </c>
      <c r="M104" s="46">
        <v>5</v>
      </c>
      <c r="N104" s="47">
        <f>($D$104/100)*M104</f>
        <v>2.25</v>
      </c>
      <c r="O104" s="46"/>
      <c r="P104" s="40"/>
      <c r="Q104" s="46">
        <v>75</v>
      </c>
      <c r="R104" s="40">
        <f>($D$104/100)*Q104</f>
        <v>33.75</v>
      </c>
      <c r="S104" s="40"/>
      <c r="T104" s="40"/>
      <c r="U104" s="40">
        <f>D104-F104-J104-L104-N104-P104-R104-T104</f>
        <v>8.996850000000002</v>
      </c>
    </row>
    <row r="105" spans="1:21" x14ac:dyDescent="0.25">
      <c r="A105" s="38" t="s">
        <v>79</v>
      </c>
      <c r="B105" s="39"/>
      <c r="C105" s="116"/>
      <c r="D105" s="40"/>
      <c r="E105" s="41"/>
      <c r="F105" s="42"/>
      <c r="G105" s="42"/>
      <c r="H105" s="42"/>
      <c r="I105" s="43"/>
      <c r="J105" s="42"/>
      <c r="K105" s="44"/>
      <c r="L105" s="45"/>
      <c r="M105" s="46">
        <v>-5</v>
      </c>
      <c r="N105" s="47">
        <v>-2.25</v>
      </c>
      <c r="O105" s="46">
        <v>5</v>
      </c>
      <c r="P105" s="40">
        <v>2.2999999999999998</v>
      </c>
      <c r="Q105" s="46"/>
      <c r="R105" s="40"/>
      <c r="S105" s="40"/>
      <c r="T105" s="40"/>
      <c r="U105" s="40"/>
    </row>
    <row r="106" spans="1:21" x14ac:dyDescent="0.25">
      <c r="A106" s="38" t="s">
        <v>143</v>
      </c>
      <c r="B106" s="39"/>
      <c r="C106" s="116"/>
      <c r="D106" s="40"/>
      <c r="E106" s="41"/>
      <c r="F106" s="42"/>
      <c r="G106" s="42"/>
      <c r="H106" s="42"/>
      <c r="I106" s="43"/>
      <c r="J106" s="42"/>
      <c r="K106" s="44"/>
      <c r="L106" s="45"/>
      <c r="M106" s="46"/>
      <c r="N106" s="47"/>
      <c r="O106" s="46"/>
      <c r="P106" s="40">
        <v>0</v>
      </c>
      <c r="Q106" s="46"/>
      <c r="R106" s="40"/>
      <c r="S106" s="40"/>
      <c r="T106" s="40"/>
      <c r="U106" s="40"/>
    </row>
    <row r="107" spans="1:21" x14ac:dyDescent="0.25">
      <c r="A107" s="37"/>
      <c r="B107" s="131" t="s">
        <v>11</v>
      </c>
      <c r="C107" s="132"/>
      <c r="D107" s="133">
        <v>45</v>
      </c>
      <c r="E107" s="134"/>
      <c r="F107" s="135"/>
      <c r="G107" s="135"/>
      <c r="H107" s="135"/>
      <c r="I107" s="136"/>
      <c r="J107" s="135"/>
      <c r="K107" s="137"/>
      <c r="L107" s="138">
        <v>0</v>
      </c>
      <c r="M107" s="139"/>
      <c r="N107" s="140">
        <v>0</v>
      </c>
      <c r="O107" s="139"/>
      <c r="P107" s="133">
        <v>2.2999999999999998</v>
      </c>
      <c r="Q107" s="139"/>
      <c r="R107" s="133">
        <v>33.799999999999997</v>
      </c>
      <c r="S107" s="133"/>
      <c r="T107" s="133"/>
      <c r="U107" s="133">
        <v>9</v>
      </c>
    </row>
    <row r="108" spans="1:21" x14ac:dyDescent="0.25">
      <c r="A108" s="111" t="s">
        <v>37</v>
      </c>
      <c r="B108" s="112" t="s">
        <v>26</v>
      </c>
      <c r="C108" s="116"/>
      <c r="D108" s="40">
        <v>531</v>
      </c>
      <c r="E108" s="41">
        <v>4.0000000000000001E-3</v>
      </c>
      <c r="F108" s="42">
        <f>($D$108/100)*E108</f>
        <v>2.1239999999999998E-2</v>
      </c>
      <c r="G108" s="42"/>
      <c r="H108" s="42"/>
      <c r="I108" s="43"/>
      <c r="J108" s="42"/>
      <c r="K108" s="44">
        <v>0.02</v>
      </c>
      <c r="L108" s="45">
        <f>($D$108/100)*K108</f>
        <v>0.10619999999999999</v>
      </c>
      <c r="M108" s="46">
        <v>7</v>
      </c>
      <c r="N108" s="47">
        <f>($D$108/100)*M108</f>
        <v>37.169999999999995</v>
      </c>
      <c r="O108" s="46"/>
      <c r="P108" s="40"/>
      <c r="Q108" s="46"/>
      <c r="R108" s="40"/>
      <c r="S108" s="40"/>
      <c r="T108" s="40"/>
      <c r="U108" s="40">
        <f>D108-F108-J108-L108-N108-P108-R108-T108</f>
        <v>493.70256000000001</v>
      </c>
    </row>
    <row r="109" spans="1:21" s="191" customFormat="1" x14ac:dyDescent="0.25">
      <c r="A109" s="38" t="s">
        <v>135</v>
      </c>
      <c r="B109" s="39"/>
      <c r="C109" s="116" t="s">
        <v>136</v>
      </c>
      <c r="D109" s="40"/>
      <c r="E109" s="41"/>
      <c r="F109" s="42"/>
      <c r="G109" s="42"/>
      <c r="H109" s="42"/>
      <c r="I109" s="43"/>
      <c r="J109" s="42"/>
      <c r="K109" s="44"/>
      <c r="L109" s="45"/>
      <c r="M109" s="46"/>
      <c r="N109" s="47">
        <v>0.3</v>
      </c>
      <c r="O109" s="46"/>
      <c r="P109" s="40"/>
      <c r="Q109" s="46"/>
      <c r="R109" s="40"/>
      <c r="S109" s="40"/>
      <c r="T109" s="40"/>
      <c r="U109" s="40">
        <v>-0.3</v>
      </c>
    </row>
    <row r="110" spans="1:21" x14ac:dyDescent="0.25">
      <c r="A110" s="38" t="s">
        <v>79</v>
      </c>
      <c r="B110" s="39"/>
      <c r="C110" s="116"/>
      <c r="D110" s="40"/>
      <c r="E110" s="41"/>
      <c r="F110" s="42"/>
      <c r="G110" s="42"/>
      <c r="H110" s="42"/>
      <c r="I110" s="43"/>
      <c r="J110" s="42"/>
      <c r="K110" s="44"/>
      <c r="L110" s="45"/>
      <c r="M110" s="46">
        <v>-5</v>
      </c>
      <c r="N110" s="47">
        <v>-26.6</v>
      </c>
      <c r="O110" s="46">
        <v>5</v>
      </c>
      <c r="P110" s="40">
        <v>26.55</v>
      </c>
      <c r="Q110" s="46"/>
      <c r="R110" s="40"/>
      <c r="S110" s="40"/>
      <c r="T110" s="40"/>
      <c r="U110" s="40"/>
    </row>
    <row r="111" spans="1:21" x14ac:dyDescent="0.25">
      <c r="A111" s="38" t="s">
        <v>143</v>
      </c>
      <c r="B111" s="39"/>
      <c r="C111" s="116"/>
      <c r="D111" s="40"/>
      <c r="E111" s="41"/>
      <c r="F111" s="42"/>
      <c r="G111" s="42"/>
      <c r="H111" s="42"/>
      <c r="I111" s="43"/>
      <c r="J111" s="42"/>
      <c r="K111" s="44"/>
      <c r="L111" s="45"/>
      <c r="M111" s="46"/>
      <c r="N111" s="47"/>
      <c r="O111" s="46"/>
      <c r="P111" s="40">
        <v>-2.5</v>
      </c>
      <c r="Q111" s="46"/>
      <c r="R111" s="40"/>
      <c r="S111" s="40"/>
      <c r="T111" s="40"/>
      <c r="U111" s="40">
        <v>2.5</v>
      </c>
    </row>
    <row r="112" spans="1:21" x14ac:dyDescent="0.25">
      <c r="A112" s="37"/>
      <c r="B112" s="131" t="s">
        <v>26</v>
      </c>
      <c r="C112" s="132"/>
      <c r="D112" s="133">
        <v>531</v>
      </c>
      <c r="E112" s="134"/>
      <c r="F112" s="135">
        <v>0</v>
      </c>
      <c r="G112" s="135"/>
      <c r="H112" s="135"/>
      <c r="I112" s="136"/>
      <c r="J112" s="135"/>
      <c r="K112" s="137"/>
      <c r="L112" s="138">
        <v>0.1</v>
      </c>
      <c r="M112" s="139"/>
      <c r="N112" s="140">
        <v>10.9</v>
      </c>
      <c r="O112" s="139"/>
      <c r="P112" s="133">
        <v>24.1</v>
      </c>
      <c r="Q112" s="139"/>
      <c r="R112" s="133"/>
      <c r="S112" s="133"/>
      <c r="T112" s="133"/>
      <c r="U112" s="133">
        <v>495.9</v>
      </c>
    </row>
    <row r="113" spans="1:23" x14ac:dyDescent="0.25">
      <c r="A113" s="113" t="s">
        <v>37</v>
      </c>
      <c r="B113" s="110" t="s">
        <v>28</v>
      </c>
      <c r="C113" s="104"/>
      <c r="D113" s="25">
        <v>50</v>
      </c>
      <c r="E113" s="26">
        <v>0</v>
      </c>
      <c r="F113" s="27"/>
      <c r="G113" s="27"/>
      <c r="H113" s="27"/>
      <c r="I113" s="28"/>
      <c r="J113" s="27"/>
      <c r="K113" s="29">
        <v>1.2999999999999999E-2</v>
      </c>
      <c r="L113" s="30">
        <f>($D$113/100)*K113</f>
        <v>6.4999999999999997E-3</v>
      </c>
      <c r="M113" s="31">
        <v>5</v>
      </c>
      <c r="N113" s="32">
        <f>($D$113/100)*M113</f>
        <v>2.5</v>
      </c>
      <c r="O113" s="31"/>
      <c r="P113" s="25"/>
      <c r="Q113" s="31"/>
      <c r="R113" s="25"/>
      <c r="S113" s="25"/>
      <c r="T113" s="25"/>
      <c r="U113" s="25">
        <f>D113-F113-J113-L113-N113-R113-T113</f>
        <v>47.493499999999997</v>
      </c>
    </row>
    <row r="114" spans="1:23" x14ac:dyDescent="0.25">
      <c r="A114" s="37" t="s">
        <v>79</v>
      </c>
      <c r="B114" s="24"/>
      <c r="C114" s="104"/>
      <c r="D114" s="25"/>
      <c r="E114" s="26"/>
      <c r="F114" s="27"/>
      <c r="G114" s="27"/>
      <c r="H114" s="27"/>
      <c r="I114" s="28"/>
      <c r="J114" s="27"/>
      <c r="K114" s="29"/>
      <c r="L114" s="30"/>
      <c r="M114" s="31">
        <v>-5</v>
      </c>
      <c r="N114" s="32">
        <v>-2.5</v>
      </c>
      <c r="O114" s="31">
        <v>5</v>
      </c>
      <c r="P114" s="25">
        <v>2.5</v>
      </c>
      <c r="Q114" s="31"/>
      <c r="R114" s="25"/>
      <c r="S114" s="25"/>
      <c r="T114" s="25"/>
      <c r="U114" s="25"/>
    </row>
    <row r="115" spans="1:23" x14ac:dyDescent="0.25">
      <c r="A115" s="37" t="s">
        <v>143</v>
      </c>
      <c r="B115" s="24"/>
      <c r="C115" s="104"/>
      <c r="D115" s="25"/>
      <c r="E115" s="26"/>
      <c r="F115" s="27"/>
      <c r="G115" s="27"/>
      <c r="H115" s="27"/>
      <c r="I115" s="28"/>
      <c r="J115" s="27"/>
      <c r="K115" s="29"/>
      <c r="L115" s="30"/>
      <c r="M115" s="31"/>
      <c r="N115" s="32"/>
      <c r="O115" s="31"/>
      <c r="P115" s="25"/>
      <c r="Q115" s="31"/>
      <c r="R115" s="25"/>
      <c r="S115" s="25"/>
      <c r="T115" s="25"/>
      <c r="U115" s="25"/>
    </row>
    <row r="116" spans="1:23" x14ac:dyDescent="0.25">
      <c r="A116" s="4"/>
      <c r="B116" s="131" t="s">
        <v>28</v>
      </c>
      <c r="C116" s="132"/>
      <c r="D116" s="133">
        <v>50</v>
      </c>
      <c r="E116" s="134"/>
      <c r="F116" s="135"/>
      <c r="G116" s="135"/>
      <c r="H116" s="135"/>
      <c r="I116" s="136"/>
      <c r="J116" s="135"/>
      <c r="K116" s="137"/>
      <c r="L116" s="138"/>
      <c r="M116" s="139"/>
      <c r="N116" s="140">
        <v>0</v>
      </c>
      <c r="O116" s="139"/>
      <c r="P116" s="133">
        <v>2.5</v>
      </c>
      <c r="Q116" s="139"/>
      <c r="R116" s="133"/>
      <c r="S116" s="133"/>
      <c r="T116" s="133"/>
      <c r="U116" s="133">
        <v>47.5</v>
      </c>
    </row>
    <row r="117" spans="1:23" x14ac:dyDescent="0.25">
      <c r="A117" s="111" t="s">
        <v>38</v>
      </c>
      <c r="B117" s="112" t="s">
        <v>39</v>
      </c>
      <c r="C117" s="116"/>
      <c r="D117" s="40">
        <v>19582</v>
      </c>
      <c r="E117" s="41">
        <v>0.88600000000000001</v>
      </c>
      <c r="F117" s="42">
        <f>($D$117/100)*E117</f>
        <v>173.49652</v>
      </c>
      <c r="G117" s="42"/>
      <c r="H117" s="42"/>
      <c r="I117" s="43"/>
      <c r="J117" s="42"/>
      <c r="K117" s="44">
        <v>0.09</v>
      </c>
      <c r="L117" s="45">
        <f>($D$117/100)*K117</f>
        <v>17.623799999999999</v>
      </c>
      <c r="M117" s="46">
        <v>17.306000000000001</v>
      </c>
      <c r="N117" s="47">
        <f>($D$117/100)*M117</f>
        <v>3388.8609200000001</v>
      </c>
      <c r="O117" s="46"/>
      <c r="P117" s="40"/>
      <c r="Q117" s="46">
        <v>51.9</v>
      </c>
      <c r="R117" s="40">
        <f>($D$117/100)*Q117</f>
        <v>10163.057999999999</v>
      </c>
      <c r="S117" s="40"/>
      <c r="T117" s="40"/>
      <c r="U117" s="40">
        <f>D117-F117-J117-L117-N117-P117-R117-T117</f>
        <v>5838.9607599999999</v>
      </c>
    </row>
    <row r="118" spans="1:23" x14ac:dyDescent="0.25">
      <c r="A118" s="38" t="s">
        <v>135</v>
      </c>
      <c r="B118" s="112"/>
      <c r="C118" s="116" t="s">
        <v>136</v>
      </c>
      <c r="D118" s="40"/>
      <c r="E118" s="41"/>
      <c r="F118" s="42"/>
      <c r="G118" s="42"/>
      <c r="H118" s="42"/>
      <c r="I118" s="43"/>
      <c r="J118" s="42"/>
      <c r="K118" s="44"/>
      <c r="L118" s="45"/>
      <c r="M118" s="46"/>
      <c r="N118" s="47">
        <v>558.1</v>
      </c>
      <c r="O118" s="46"/>
      <c r="P118" s="47"/>
      <c r="Q118" s="46"/>
      <c r="R118" s="40"/>
      <c r="S118" s="40"/>
      <c r="T118" s="40"/>
      <c r="U118" s="40">
        <v>-558.1</v>
      </c>
    </row>
    <row r="119" spans="1:23" x14ac:dyDescent="0.25">
      <c r="A119" s="38" t="s">
        <v>79</v>
      </c>
      <c r="B119" s="39"/>
      <c r="C119" s="116"/>
      <c r="D119" s="40"/>
      <c r="E119" s="41"/>
      <c r="F119" s="42"/>
      <c r="G119" s="42"/>
      <c r="H119" s="42"/>
      <c r="I119" s="43"/>
      <c r="J119" s="42"/>
      <c r="K119" s="44"/>
      <c r="L119" s="45"/>
      <c r="M119" s="46">
        <v>-5</v>
      </c>
      <c r="N119" s="47">
        <v>-979.1</v>
      </c>
      <c r="O119" s="46">
        <v>5</v>
      </c>
      <c r="P119" s="47">
        <v>979.1</v>
      </c>
      <c r="Q119" s="46"/>
      <c r="R119" s="40"/>
      <c r="S119" s="40"/>
      <c r="T119" s="40"/>
      <c r="U119" s="40"/>
    </row>
    <row r="120" spans="1:23" x14ac:dyDescent="0.25">
      <c r="A120" s="38" t="s">
        <v>143</v>
      </c>
      <c r="B120" s="39"/>
      <c r="C120" s="116"/>
      <c r="D120" s="40"/>
      <c r="E120" s="41"/>
      <c r="F120" s="42"/>
      <c r="G120" s="42"/>
      <c r="H120" s="42"/>
      <c r="I120" s="43"/>
      <c r="J120" s="42"/>
      <c r="K120" s="44"/>
      <c r="L120" s="45"/>
      <c r="M120" s="46"/>
      <c r="N120" s="47"/>
      <c r="O120" s="46"/>
      <c r="P120" s="47">
        <v>-791.1</v>
      </c>
      <c r="Q120" s="46"/>
      <c r="R120" s="40"/>
      <c r="S120" s="40"/>
      <c r="T120" s="40"/>
      <c r="U120" s="40">
        <v>791.1</v>
      </c>
    </row>
    <row r="121" spans="1:23" x14ac:dyDescent="0.25">
      <c r="A121" s="37"/>
      <c r="B121" s="131" t="s">
        <v>24</v>
      </c>
      <c r="C121" s="132"/>
      <c r="D121" s="133">
        <v>19582</v>
      </c>
      <c r="E121" s="134"/>
      <c r="F121" s="135">
        <v>173.5</v>
      </c>
      <c r="G121" s="135"/>
      <c r="H121" s="135"/>
      <c r="I121" s="136"/>
      <c r="J121" s="135"/>
      <c r="K121" s="137"/>
      <c r="L121" s="138">
        <v>17.600000000000001</v>
      </c>
      <c r="M121" s="139"/>
      <c r="N121" s="140">
        <v>2967.9</v>
      </c>
      <c r="O121" s="140"/>
      <c r="P121" s="140">
        <v>188</v>
      </c>
      <c r="Q121" s="139"/>
      <c r="R121" s="133">
        <v>10163.1</v>
      </c>
      <c r="S121" s="133"/>
      <c r="T121" s="133"/>
      <c r="U121" s="133">
        <v>6072</v>
      </c>
    </row>
    <row r="122" spans="1:23" x14ac:dyDescent="0.25">
      <c r="A122" s="111" t="s">
        <v>40</v>
      </c>
      <c r="B122" s="112" t="s">
        <v>15</v>
      </c>
      <c r="C122" s="116"/>
      <c r="D122" s="40">
        <v>221</v>
      </c>
      <c r="E122" s="41">
        <v>0.224</v>
      </c>
      <c r="F122" s="42">
        <f>($D$122/100)*E122</f>
        <v>0.49503999999999998</v>
      </c>
      <c r="G122" s="42">
        <v>2.5</v>
      </c>
      <c r="H122" s="42">
        <f>($D$122/100)*G122</f>
        <v>5.5250000000000004</v>
      </c>
      <c r="I122" s="43"/>
      <c r="J122" s="42"/>
      <c r="K122" s="44">
        <v>2.573</v>
      </c>
      <c r="L122" s="45">
        <f>($D$122/100)*K122</f>
        <v>5.6863299999999999</v>
      </c>
      <c r="M122" s="46">
        <v>7</v>
      </c>
      <c r="N122" s="47">
        <f>($D$122/100)*M122</f>
        <v>15.469999999999999</v>
      </c>
      <c r="O122" s="46"/>
      <c r="P122" s="40"/>
      <c r="Q122" s="48"/>
      <c r="R122" s="48"/>
      <c r="S122" s="120">
        <v>4.1100000000000003</v>
      </c>
      <c r="T122" s="40">
        <f>($D$122/100)*S122</f>
        <v>9.0831</v>
      </c>
      <c r="U122" s="40">
        <f>D122-F122-H122-J122-L122-N122-R122-T122</f>
        <v>184.74053000000001</v>
      </c>
      <c r="W122" s="190"/>
    </row>
    <row r="123" spans="1:23" x14ac:dyDescent="0.25">
      <c r="A123" s="38" t="s">
        <v>135</v>
      </c>
      <c r="B123" s="112"/>
      <c r="C123" s="116" t="s">
        <v>136</v>
      </c>
      <c r="D123" s="40"/>
      <c r="E123" s="41"/>
      <c r="F123" s="42"/>
      <c r="G123" s="42"/>
      <c r="H123" s="42"/>
      <c r="I123" s="43"/>
      <c r="J123" s="42"/>
      <c r="K123" s="44"/>
      <c r="L123" s="45"/>
      <c r="M123" s="46"/>
      <c r="N123" s="47">
        <v>4</v>
      </c>
      <c r="O123" s="46"/>
      <c r="P123" s="47"/>
      <c r="Q123" s="49"/>
      <c r="R123" s="48"/>
      <c r="S123" s="120"/>
      <c r="T123" s="40"/>
      <c r="U123" s="40">
        <v>-4</v>
      </c>
      <c r="W123" s="190"/>
    </row>
    <row r="124" spans="1:23" x14ac:dyDescent="0.25">
      <c r="A124" s="38" t="s">
        <v>79</v>
      </c>
      <c r="B124" s="39"/>
      <c r="C124" s="116"/>
      <c r="D124" s="40"/>
      <c r="E124" s="41"/>
      <c r="F124" s="42"/>
      <c r="G124" s="42"/>
      <c r="H124" s="42"/>
      <c r="I124" s="43"/>
      <c r="J124" s="42"/>
      <c r="K124" s="44"/>
      <c r="L124" s="45"/>
      <c r="M124" s="46">
        <v>-5</v>
      </c>
      <c r="N124" s="47">
        <v>-11.1</v>
      </c>
      <c r="O124" s="46">
        <v>5</v>
      </c>
      <c r="P124" s="47">
        <v>11.1</v>
      </c>
      <c r="Q124" s="49"/>
      <c r="R124" s="48"/>
      <c r="S124" s="40"/>
      <c r="T124" s="40"/>
      <c r="U124" s="40"/>
    </row>
    <row r="125" spans="1:23" x14ac:dyDescent="0.25">
      <c r="A125" s="38" t="s">
        <v>143</v>
      </c>
      <c r="B125" s="39"/>
      <c r="C125" s="116"/>
      <c r="D125" s="40"/>
      <c r="E125" s="41"/>
      <c r="F125" s="42"/>
      <c r="G125" s="42"/>
      <c r="H125" s="42"/>
      <c r="I125" s="43"/>
      <c r="J125" s="42"/>
      <c r="K125" s="44"/>
      <c r="L125" s="45"/>
      <c r="M125" s="46"/>
      <c r="N125" s="47"/>
      <c r="O125" s="46"/>
      <c r="P125" s="47">
        <v>-9.8000000000000007</v>
      </c>
      <c r="Q125" s="49"/>
      <c r="R125" s="48"/>
      <c r="S125" s="40"/>
      <c r="T125" s="40"/>
      <c r="U125" s="40">
        <v>9.8000000000000007</v>
      </c>
    </row>
    <row r="126" spans="1:23" x14ac:dyDescent="0.25">
      <c r="A126" s="37"/>
      <c r="B126" s="131" t="s">
        <v>41</v>
      </c>
      <c r="C126" s="132"/>
      <c r="D126" s="133">
        <v>221</v>
      </c>
      <c r="E126" s="134"/>
      <c r="F126" s="135">
        <v>0.5</v>
      </c>
      <c r="G126" s="135"/>
      <c r="H126" s="135">
        <v>5.5</v>
      </c>
      <c r="I126" s="136"/>
      <c r="J126" s="135"/>
      <c r="K126" s="137"/>
      <c r="L126" s="138">
        <v>5.7</v>
      </c>
      <c r="M126" s="139"/>
      <c r="N126" s="140">
        <v>8.4</v>
      </c>
      <c r="O126" s="140"/>
      <c r="P126" s="140">
        <v>1.3</v>
      </c>
      <c r="Q126" s="139"/>
      <c r="R126" s="133"/>
      <c r="S126" s="133"/>
      <c r="T126" s="133">
        <v>9.1</v>
      </c>
      <c r="U126" s="133">
        <v>190.5</v>
      </c>
    </row>
    <row r="127" spans="1:23" x14ac:dyDescent="0.25">
      <c r="A127" s="111" t="s">
        <v>40</v>
      </c>
      <c r="B127" s="112" t="s">
        <v>42</v>
      </c>
      <c r="C127" s="116"/>
      <c r="D127" s="40">
        <v>2146</v>
      </c>
      <c r="E127" s="41">
        <v>0.224</v>
      </c>
      <c r="F127" s="42">
        <f>($D$127/100)*E127</f>
        <v>4.8070400000000006</v>
      </c>
      <c r="G127" s="42">
        <v>2.5</v>
      </c>
      <c r="H127" s="42">
        <f>($D$127/100)*G127</f>
        <v>53.650000000000006</v>
      </c>
      <c r="I127" s="43"/>
      <c r="J127" s="42"/>
      <c r="K127" s="44">
        <v>2.573</v>
      </c>
      <c r="L127" s="45">
        <f>($D$127/100)*K127</f>
        <v>55.21658</v>
      </c>
      <c r="M127" s="46">
        <v>7</v>
      </c>
      <c r="N127" s="47">
        <f>($D$127/100)*M127</f>
        <v>150.22</v>
      </c>
      <c r="O127" s="46"/>
      <c r="P127" s="40"/>
      <c r="Q127" s="48"/>
      <c r="R127" s="48"/>
      <c r="S127" s="120">
        <v>4.1100000000000003</v>
      </c>
      <c r="T127" s="40">
        <f>($D$127/100)*S127</f>
        <v>88.200600000000009</v>
      </c>
      <c r="U127" s="40">
        <f>D127-F127-H127-J127-L127-N127-R127-T127</f>
        <v>1793.9057799999996</v>
      </c>
    </row>
    <row r="128" spans="1:23" x14ac:dyDescent="0.25">
      <c r="A128" s="38" t="s">
        <v>135</v>
      </c>
      <c r="B128" s="112"/>
      <c r="C128" s="116" t="s">
        <v>136</v>
      </c>
      <c r="D128" s="40"/>
      <c r="E128" s="41"/>
      <c r="F128" s="42"/>
      <c r="G128" s="42"/>
      <c r="H128" s="42"/>
      <c r="I128" s="43"/>
      <c r="J128" s="42"/>
      <c r="K128" s="44"/>
      <c r="L128" s="45"/>
      <c r="M128" s="46"/>
      <c r="N128" s="47">
        <v>18.899999999999999</v>
      </c>
      <c r="O128" s="46"/>
      <c r="P128" s="47"/>
      <c r="Q128" s="49"/>
      <c r="R128" s="48"/>
      <c r="S128" s="120"/>
      <c r="T128" s="40"/>
      <c r="U128" s="40">
        <v>-18.899999999999999</v>
      </c>
    </row>
    <row r="129" spans="1:21" x14ac:dyDescent="0.25">
      <c r="A129" s="38" t="s">
        <v>79</v>
      </c>
      <c r="B129" s="39"/>
      <c r="C129" s="116"/>
      <c r="D129" s="40"/>
      <c r="E129" s="41"/>
      <c r="F129" s="42"/>
      <c r="G129" s="42"/>
      <c r="H129" s="42"/>
      <c r="I129" s="43"/>
      <c r="J129" s="42"/>
      <c r="K129" s="44"/>
      <c r="L129" s="45"/>
      <c r="M129" s="46">
        <v>-5</v>
      </c>
      <c r="N129" s="47">
        <v>-107.3</v>
      </c>
      <c r="O129" s="46">
        <v>5</v>
      </c>
      <c r="P129" s="47">
        <v>107.3</v>
      </c>
      <c r="Q129" s="49"/>
      <c r="R129" s="48"/>
      <c r="S129" s="40"/>
      <c r="T129" s="40"/>
      <c r="U129" s="40"/>
    </row>
    <row r="130" spans="1:21" x14ac:dyDescent="0.25">
      <c r="A130" s="38" t="s">
        <v>143</v>
      </c>
      <c r="B130" s="39"/>
      <c r="C130" s="116"/>
      <c r="D130" s="40"/>
      <c r="E130" s="41"/>
      <c r="F130" s="42"/>
      <c r="G130" s="42"/>
      <c r="H130" s="42"/>
      <c r="I130" s="43"/>
      <c r="J130" s="42"/>
      <c r="K130" s="44"/>
      <c r="L130" s="45"/>
      <c r="M130" s="46"/>
      <c r="N130" s="47"/>
      <c r="O130" s="46"/>
      <c r="P130" s="47">
        <v>-107.3</v>
      </c>
      <c r="Q130" s="49"/>
      <c r="R130" s="48"/>
      <c r="S130" s="40"/>
      <c r="T130" s="40"/>
      <c r="U130" s="40">
        <v>107.3</v>
      </c>
    </row>
    <row r="131" spans="1:21" x14ac:dyDescent="0.25">
      <c r="A131" s="37"/>
      <c r="B131" s="131" t="s">
        <v>43</v>
      </c>
      <c r="C131" s="132"/>
      <c r="D131" s="133">
        <v>2146</v>
      </c>
      <c r="E131" s="134"/>
      <c r="F131" s="135">
        <v>4.8</v>
      </c>
      <c r="G131" s="135"/>
      <c r="H131" s="135">
        <v>53.7</v>
      </c>
      <c r="I131" s="136"/>
      <c r="J131" s="135"/>
      <c r="K131" s="137"/>
      <c r="L131" s="138">
        <v>55.2</v>
      </c>
      <c r="M131" s="139"/>
      <c r="N131" s="140">
        <v>61.8</v>
      </c>
      <c r="O131" s="140"/>
      <c r="P131" s="140">
        <v>0</v>
      </c>
      <c r="Q131" s="139"/>
      <c r="R131" s="133"/>
      <c r="S131" s="133"/>
      <c r="T131" s="133">
        <v>88.2</v>
      </c>
      <c r="U131" s="133">
        <v>1882.3</v>
      </c>
    </row>
    <row r="132" spans="1:21" x14ac:dyDescent="0.25">
      <c r="A132" s="50" t="s">
        <v>40</v>
      </c>
      <c r="B132" s="51" t="s">
        <v>44</v>
      </c>
      <c r="C132" s="52"/>
      <c r="D132" s="45">
        <v>2931</v>
      </c>
      <c r="E132" s="53"/>
      <c r="F132" s="54"/>
      <c r="G132" s="54"/>
      <c r="H132" s="54"/>
      <c r="I132" s="44"/>
      <c r="J132" s="54"/>
      <c r="K132" s="55">
        <v>0</v>
      </c>
      <c r="L132" s="45">
        <f>($D$132/100)*K132</f>
        <v>0</v>
      </c>
      <c r="M132" s="56">
        <v>1.25</v>
      </c>
      <c r="N132" s="57">
        <f>($D$132/100)*M132</f>
        <v>36.637499999999996</v>
      </c>
      <c r="O132" s="58">
        <v>3.75</v>
      </c>
      <c r="P132" s="45">
        <f>($D$132/100)*O132</f>
        <v>109.91249999999999</v>
      </c>
      <c r="Q132" s="59"/>
      <c r="R132" s="45"/>
      <c r="S132" s="45"/>
      <c r="T132" s="45"/>
      <c r="U132" s="45">
        <f>D132-F132-J132-L132-N132-P132-T132</f>
        <v>2784.4500000000003</v>
      </c>
    </row>
    <row r="133" spans="1:21" x14ac:dyDescent="0.25">
      <c r="A133" s="50"/>
      <c r="B133" s="51"/>
      <c r="C133" s="52"/>
      <c r="D133" s="45"/>
      <c r="E133" s="53"/>
      <c r="F133" s="54"/>
      <c r="G133" s="54"/>
      <c r="H133" s="54"/>
      <c r="I133" s="44"/>
      <c r="J133" s="54"/>
      <c r="K133" s="55"/>
      <c r="L133" s="45"/>
      <c r="M133" s="56"/>
      <c r="N133" s="57"/>
      <c r="O133" s="58"/>
      <c r="P133" s="45"/>
      <c r="Q133" s="59"/>
      <c r="R133" s="45"/>
      <c r="S133" s="45"/>
      <c r="T133" s="45"/>
      <c r="U133" s="45"/>
    </row>
    <row r="134" spans="1:21" x14ac:dyDescent="0.25">
      <c r="A134" s="60"/>
      <c r="B134" s="147" t="s">
        <v>44</v>
      </c>
      <c r="C134" s="148"/>
      <c r="D134" s="138">
        <v>2931</v>
      </c>
      <c r="E134" s="149"/>
      <c r="F134" s="150"/>
      <c r="G134" s="150"/>
      <c r="H134" s="150"/>
      <c r="I134" s="137"/>
      <c r="J134" s="150"/>
      <c r="K134" s="137"/>
      <c r="L134" s="138"/>
      <c r="M134" s="145"/>
      <c r="N134" s="146">
        <v>36.6</v>
      </c>
      <c r="O134" s="145"/>
      <c r="P134" s="138">
        <v>109.9</v>
      </c>
      <c r="Q134" s="145"/>
      <c r="R134" s="138"/>
      <c r="S134" s="138"/>
      <c r="T134" s="138"/>
      <c r="U134" s="138">
        <v>2784.5</v>
      </c>
    </row>
    <row r="135" spans="1:21" x14ac:dyDescent="0.25">
      <c r="A135" s="61" t="s">
        <v>40</v>
      </c>
      <c r="B135" s="24" t="s">
        <v>89</v>
      </c>
      <c r="C135" s="104"/>
      <c r="D135" s="25">
        <v>14867</v>
      </c>
      <c r="E135" s="62"/>
      <c r="F135" s="63"/>
      <c r="G135" s="63"/>
      <c r="H135" s="63"/>
      <c r="I135" s="64"/>
      <c r="J135" s="63"/>
      <c r="K135" s="65">
        <v>1.1000000000000001</v>
      </c>
      <c r="L135" s="66">
        <v>163.5</v>
      </c>
      <c r="M135" s="67">
        <v>2.1930000000000001</v>
      </c>
      <c r="N135" s="68">
        <v>325.60000000000002</v>
      </c>
      <c r="O135" s="69">
        <v>3.75</v>
      </c>
      <c r="P135" s="33">
        <f>(($D$135-R135)/100)*O135</f>
        <v>557.51249999999993</v>
      </c>
      <c r="Q135" s="70"/>
      <c r="R135" s="33"/>
      <c r="S135" s="65">
        <v>1</v>
      </c>
      <c r="T135" s="33">
        <f>($D$135/100)*S135</f>
        <v>148.66999999999999</v>
      </c>
      <c r="U135" s="33">
        <f>D135-F135-J135-L135-N135-P135-T135</f>
        <v>13671.717499999999</v>
      </c>
    </row>
    <row r="136" spans="1:21" x14ac:dyDescent="0.25">
      <c r="A136" s="61" t="s">
        <v>138</v>
      </c>
      <c r="B136" s="24"/>
      <c r="C136" s="104"/>
      <c r="D136" s="33"/>
      <c r="E136" s="62"/>
      <c r="F136" s="63"/>
      <c r="G136" s="63"/>
      <c r="H136" s="63"/>
      <c r="I136" s="64"/>
      <c r="J136" s="63"/>
      <c r="K136" s="65"/>
      <c r="L136" s="66"/>
      <c r="M136" s="67"/>
      <c r="N136" s="68"/>
      <c r="O136" s="69"/>
      <c r="P136" s="33"/>
      <c r="Q136" s="70"/>
      <c r="R136" s="33"/>
      <c r="S136" s="65"/>
      <c r="T136" s="33"/>
      <c r="U136" s="33">
        <v>-1003.6</v>
      </c>
    </row>
    <row r="137" spans="1:21" x14ac:dyDescent="0.25">
      <c r="A137" s="61" t="s">
        <v>139</v>
      </c>
      <c r="B137" s="24"/>
      <c r="C137" s="104" t="s">
        <v>144</v>
      </c>
      <c r="D137" s="33"/>
      <c r="E137" s="62"/>
      <c r="F137" s="63"/>
      <c r="G137" s="63"/>
      <c r="H137" s="63"/>
      <c r="I137" s="64"/>
      <c r="J137" s="63"/>
      <c r="K137" s="65"/>
      <c r="L137" s="66"/>
      <c r="M137" s="67"/>
      <c r="N137" s="68">
        <v>5732.6</v>
      </c>
      <c r="O137" s="69"/>
      <c r="P137" s="33"/>
      <c r="Q137" s="70"/>
      <c r="R137" s="33"/>
      <c r="S137" s="65"/>
      <c r="T137" s="33"/>
      <c r="U137" s="33">
        <v>-5732.6</v>
      </c>
    </row>
    <row r="138" spans="1:21" x14ac:dyDescent="0.25">
      <c r="A138" s="71"/>
      <c r="B138" s="131" t="s">
        <v>45</v>
      </c>
      <c r="C138" s="132"/>
      <c r="D138" s="141">
        <v>14867</v>
      </c>
      <c r="E138" s="151"/>
      <c r="F138" s="143"/>
      <c r="G138" s="143"/>
      <c r="H138" s="143"/>
      <c r="I138" s="142"/>
      <c r="J138" s="143"/>
      <c r="K138" s="142"/>
      <c r="L138" s="141">
        <v>163.5</v>
      </c>
      <c r="M138" s="152"/>
      <c r="N138" s="153">
        <v>6058.2</v>
      </c>
      <c r="O138" s="152"/>
      <c r="P138" s="141">
        <v>557.5</v>
      </c>
      <c r="Q138" s="152"/>
      <c r="R138" s="141"/>
      <c r="S138" s="141"/>
      <c r="T138" s="141">
        <v>148.69999999999999</v>
      </c>
      <c r="U138" s="141">
        <v>6935.5</v>
      </c>
    </row>
    <row r="139" spans="1:21" x14ac:dyDescent="0.25">
      <c r="A139" s="61" t="s">
        <v>40</v>
      </c>
      <c r="B139" s="24" t="s">
        <v>46</v>
      </c>
      <c r="C139" s="104"/>
      <c r="D139" s="33">
        <v>2577</v>
      </c>
      <c r="E139" s="62"/>
      <c r="F139" s="63"/>
      <c r="G139" s="63"/>
      <c r="H139" s="63"/>
      <c r="I139" s="64"/>
      <c r="J139" s="63"/>
      <c r="K139" s="65">
        <v>1.0032000000000001</v>
      </c>
      <c r="L139" s="33">
        <f>(($D$139-T139)/100)*K139</f>
        <v>25.593939360000004</v>
      </c>
      <c r="M139" s="67">
        <v>3.2816000000000001</v>
      </c>
      <c r="N139" s="68">
        <f>(($D$139-T139)/100)*M139</f>
        <v>83.721163680000004</v>
      </c>
      <c r="O139" s="69">
        <v>3.75</v>
      </c>
      <c r="P139" s="33">
        <f>(($D$139-R139)/100)*O139</f>
        <v>96.637500000000003</v>
      </c>
      <c r="Q139" s="70"/>
      <c r="R139" s="33"/>
      <c r="S139" s="65">
        <v>1</v>
      </c>
      <c r="T139" s="33">
        <f>($D$139/100)*S139</f>
        <v>25.77</v>
      </c>
      <c r="U139" s="33">
        <f>D139-F139-J139-L139-N139-P139-T139</f>
        <v>2345.2773969600003</v>
      </c>
    </row>
    <row r="140" spans="1:21" x14ac:dyDescent="0.25">
      <c r="A140" s="61" t="s">
        <v>139</v>
      </c>
      <c r="B140" s="24"/>
      <c r="C140" s="104" t="s">
        <v>140</v>
      </c>
      <c r="D140" s="33"/>
      <c r="E140" s="62"/>
      <c r="F140" s="63"/>
      <c r="G140" s="63"/>
      <c r="H140" s="63"/>
      <c r="I140" s="64"/>
      <c r="J140" s="63"/>
      <c r="K140" s="65"/>
      <c r="L140" s="33"/>
      <c r="M140" s="67"/>
      <c r="N140" s="68">
        <v>211.1</v>
      </c>
      <c r="O140" s="69"/>
      <c r="P140" s="33"/>
      <c r="Q140" s="70"/>
      <c r="R140" s="33"/>
      <c r="S140" s="65"/>
      <c r="T140" s="33"/>
      <c r="U140" s="33">
        <v>-211.1</v>
      </c>
    </row>
    <row r="141" spans="1:21" x14ac:dyDescent="0.25">
      <c r="A141" s="60"/>
      <c r="B141" s="131" t="s">
        <v>26</v>
      </c>
      <c r="C141" s="132"/>
      <c r="D141" s="141">
        <v>2577</v>
      </c>
      <c r="E141" s="151"/>
      <c r="F141" s="143"/>
      <c r="G141" s="143"/>
      <c r="H141" s="143"/>
      <c r="I141" s="142"/>
      <c r="J141" s="143"/>
      <c r="K141" s="142"/>
      <c r="L141" s="141">
        <v>25.6</v>
      </c>
      <c r="M141" s="152"/>
      <c r="N141" s="153">
        <v>294.8</v>
      </c>
      <c r="O141" s="152"/>
      <c r="P141" s="141">
        <v>96.6</v>
      </c>
      <c r="Q141" s="152"/>
      <c r="R141" s="141"/>
      <c r="S141" s="141"/>
      <c r="T141" s="141">
        <v>25.8</v>
      </c>
      <c r="U141" s="141">
        <v>2134.1999999999998</v>
      </c>
    </row>
    <row r="142" spans="1:21" x14ac:dyDescent="0.25">
      <c r="A142" s="111" t="s">
        <v>47</v>
      </c>
      <c r="B142" s="112" t="s">
        <v>23</v>
      </c>
      <c r="C142" s="116"/>
      <c r="D142" s="40">
        <v>21994</v>
      </c>
      <c r="E142" s="41">
        <v>1.2E-2</v>
      </c>
      <c r="F142" s="42">
        <f>($D$142/100)*E142</f>
        <v>2.6392799999999998</v>
      </c>
      <c r="G142" s="42"/>
      <c r="H142" s="42"/>
      <c r="I142" s="43"/>
      <c r="J142" s="42"/>
      <c r="K142" s="44">
        <v>8.2000000000000003E-2</v>
      </c>
      <c r="L142" s="45">
        <f>($D$142/100)*K142</f>
        <v>18.035080000000001</v>
      </c>
      <c r="M142" s="46">
        <v>7</v>
      </c>
      <c r="N142" s="47">
        <f>($D$142/100)*M142</f>
        <v>1539.58</v>
      </c>
      <c r="O142" s="46"/>
      <c r="P142" s="40"/>
      <c r="Q142" s="46"/>
      <c r="R142" s="40"/>
      <c r="S142" s="120">
        <v>3.23</v>
      </c>
      <c r="T142" s="120">
        <f>($D$142/100)*S142</f>
        <v>710.40620000000001</v>
      </c>
      <c r="U142" s="40">
        <f>D142-F142-H142-J142-L142-N142-R142-T142</f>
        <v>19723.33944</v>
      </c>
    </row>
    <row r="143" spans="1:21" x14ac:dyDescent="0.25">
      <c r="A143" s="38" t="s">
        <v>135</v>
      </c>
      <c r="B143" s="112"/>
      <c r="C143" s="116" t="s">
        <v>136</v>
      </c>
      <c r="D143" s="40"/>
      <c r="E143" s="41"/>
      <c r="F143" s="42"/>
      <c r="G143" s="42"/>
      <c r="H143" s="42"/>
      <c r="I143" s="43"/>
      <c r="J143" s="42"/>
      <c r="K143" s="44"/>
      <c r="L143" s="45"/>
      <c r="M143" s="46"/>
      <c r="N143" s="47">
        <v>-179.7</v>
      </c>
      <c r="O143" s="46"/>
      <c r="P143" s="47"/>
      <c r="Q143" s="46"/>
      <c r="R143" s="40"/>
      <c r="S143" s="120"/>
      <c r="T143" s="120"/>
      <c r="U143" s="40">
        <v>179.7</v>
      </c>
    </row>
    <row r="144" spans="1:21" x14ac:dyDescent="0.25">
      <c r="A144" s="38" t="s">
        <v>79</v>
      </c>
      <c r="B144" s="39"/>
      <c r="C144" s="116"/>
      <c r="D144" s="40"/>
      <c r="E144" s="41"/>
      <c r="F144" s="42"/>
      <c r="G144" s="42"/>
      <c r="H144" s="42"/>
      <c r="I144" s="43"/>
      <c r="J144" s="42"/>
      <c r="K144" s="44"/>
      <c r="L144" s="45"/>
      <c r="M144" s="46">
        <v>-5</v>
      </c>
      <c r="N144" s="47">
        <v>-1099.7</v>
      </c>
      <c r="O144" s="46">
        <v>5</v>
      </c>
      <c r="P144" s="47">
        <v>1099.7</v>
      </c>
      <c r="Q144" s="46"/>
      <c r="R144" s="40"/>
      <c r="S144" s="40"/>
      <c r="T144" s="40"/>
      <c r="U144" s="40"/>
    </row>
    <row r="145" spans="1:21" x14ac:dyDescent="0.25">
      <c r="A145" s="38" t="s">
        <v>143</v>
      </c>
      <c r="B145" s="39"/>
      <c r="C145" s="116"/>
      <c r="D145" s="40"/>
      <c r="E145" s="41"/>
      <c r="F145" s="42"/>
      <c r="G145" s="42"/>
      <c r="H145" s="42"/>
      <c r="I145" s="43"/>
      <c r="J145" s="42"/>
      <c r="K145" s="44"/>
      <c r="L145" s="45"/>
      <c r="M145" s="46"/>
      <c r="N145" s="47"/>
      <c r="O145" s="46"/>
      <c r="P145" s="47">
        <v>-469.8</v>
      </c>
      <c r="Q145" s="46"/>
      <c r="R145" s="40"/>
      <c r="S145" s="40"/>
      <c r="T145" s="40"/>
      <c r="U145" s="40">
        <v>469.8</v>
      </c>
    </row>
    <row r="146" spans="1:21" x14ac:dyDescent="0.25">
      <c r="A146" s="4"/>
      <c r="B146" s="131" t="s">
        <v>24</v>
      </c>
      <c r="C146" s="132"/>
      <c r="D146" s="133">
        <v>21994</v>
      </c>
      <c r="E146" s="134"/>
      <c r="F146" s="135">
        <v>2.6</v>
      </c>
      <c r="G146" s="135"/>
      <c r="H146" s="135"/>
      <c r="I146" s="136"/>
      <c r="J146" s="135"/>
      <c r="K146" s="137"/>
      <c r="L146" s="138">
        <v>18</v>
      </c>
      <c r="M146" s="139"/>
      <c r="N146" s="140">
        <v>260.2</v>
      </c>
      <c r="O146" s="140"/>
      <c r="P146" s="140">
        <v>629.9</v>
      </c>
      <c r="Q146" s="139"/>
      <c r="R146" s="133"/>
      <c r="S146" s="133"/>
      <c r="T146" s="133">
        <v>710.4</v>
      </c>
      <c r="U146" s="133">
        <v>20372.8</v>
      </c>
    </row>
    <row r="147" spans="1:21" x14ac:dyDescent="0.25">
      <c r="A147" s="37" t="s">
        <v>48</v>
      </c>
      <c r="B147" s="24" t="s">
        <v>49</v>
      </c>
      <c r="C147" s="104"/>
      <c r="D147" s="25">
        <v>12999</v>
      </c>
      <c r="E147" s="28"/>
      <c r="F147" s="72"/>
      <c r="G147" s="72"/>
      <c r="H147" s="72"/>
      <c r="I147" s="28"/>
      <c r="J147" s="27"/>
      <c r="K147" s="29" t="s">
        <v>50</v>
      </c>
      <c r="L147" s="30">
        <v>3538.7</v>
      </c>
      <c r="M147" s="28">
        <v>2.7749999999999999</v>
      </c>
      <c r="N147" s="25">
        <v>360.7</v>
      </c>
      <c r="O147" s="25"/>
      <c r="P147" s="25"/>
      <c r="Q147" s="27"/>
      <c r="R147" s="25"/>
      <c r="S147" s="25"/>
      <c r="T147" s="25"/>
      <c r="U147" s="25">
        <v>9099.6</v>
      </c>
    </row>
    <row r="148" spans="1:21" x14ac:dyDescent="0.25">
      <c r="A148" s="37" t="s">
        <v>141</v>
      </c>
      <c r="B148" s="24"/>
      <c r="C148" s="104"/>
      <c r="D148" s="25"/>
      <c r="E148" s="26"/>
      <c r="F148" s="72"/>
      <c r="G148" s="72"/>
      <c r="H148" s="72"/>
      <c r="I148" s="28"/>
      <c r="J148" s="27"/>
      <c r="K148" s="29"/>
      <c r="L148" s="30">
        <v>-3042.4</v>
      </c>
      <c r="M148" s="189"/>
      <c r="N148" s="32"/>
      <c r="O148" s="32"/>
      <c r="P148" s="32"/>
      <c r="Q148" s="31"/>
      <c r="R148" s="25"/>
      <c r="S148" s="25"/>
      <c r="T148" s="25"/>
      <c r="U148" s="25">
        <v>3042.4</v>
      </c>
    </row>
    <row r="149" spans="1:21" x14ac:dyDescent="0.25">
      <c r="A149" s="37" t="s">
        <v>139</v>
      </c>
      <c r="B149" s="24"/>
      <c r="C149" s="104" t="s">
        <v>140</v>
      </c>
      <c r="D149" s="25"/>
      <c r="E149" s="26"/>
      <c r="F149" s="72"/>
      <c r="G149" s="72"/>
      <c r="H149" s="72"/>
      <c r="I149" s="28"/>
      <c r="J149" s="27"/>
      <c r="K149" s="29"/>
      <c r="L149" s="30"/>
      <c r="M149" s="31"/>
      <c r="N149" s="32">
        <v>1268</v>
      </c>
      <c r="O149" s="32"/>
      <c r="P149" s="32"/>
      <c r="Q149" s="31"/>
      <c r="R149" s="25"/>
      <c r="S149" s="25"/>
      <c r="T149" s="25"/>
      <c r="U149" s="25">
        <v>-1268</v>
      </c>
    </row>
    <row r="150" spans="1:21" x14ac:dyDescent="0.25">
      <c r="A150" s="4"/>
      <c r="B150" s="131" t="s">
        <v>49</v>
      </c>
      <c r="C150" s="132"/>
      <c r="D150" s="133">
        <v>12999</v>
      </c>
      <c r="E150" s="134"/>
      <c r="F150" s="154"/>
      <c r="G150" s="154"/>
      <c r="H150" s="154"/>
      <c r="I150" s="136"/>
      <c r="J150" s="135"/>
      <c r="K150" s="137"/>
      <c r="L150" s="138">
        <v>496.3</v>
      </c>
      <c r="M150" s="139"/>
      <c r="N150" s="140">
        <v>1628.7</v>
      </c>
      <c r="O150" s="140"/>
      <c r="P150" s="140"/>
      <c r="Q150" s="139"/>
      <c r="R150" s="133"/>
      <c r="S150" s="133"/>
      <c r="T150" s="133"/>
      <c r="U150" s="133">
        <v>10874</v>
      </c>
    </row>
    <row r="151" spans="1:21" x14ac:dyDescent="0.25">
      <c r="A151" s="37"/>
      <c r="B151" s="24" t="s">
        <v>52</v>
      </c>
      <c r="C151" s="104"/>
      <c r="D151" s="25">
        <v>9394</v>
      </c>
      <c r="E151" s="26"/>
      <c r="F151" s="72"/>
      <c r="G151" s="72"/>
      <c r="H151" s="72"/>
      <c r="I151" s="28"/>
      <c r="J151" s="27"/>
      <c r="K151" s="29"/>
      <c r="L151" s="30"/>
      <c r="M151" s="189">
        <v>2.7749999999999999</v>
      </c>
      <c r="N151" s="32">
        <v>263.3</v>
      </c>
      <c r="O151" s="32"/>
      <c r="P151" s="32"/>
      <c r="Q151" s="31"/>
      <c r="R151" s="25"/>
      <c r="S151" s="25"/>
      <c r="T151" s="25"/>
      <c r="U151" s="25">
        <v>9130.7000000000007</v>
      </c>
    </row>
    <row r="152" spans="1:21" x14ac:dyDescent="0.25">
      <c r="A152" s="37" t="s">
        <v>139</v>
      </c>
      <c r="B152" s="24"/>
      <c r="C152" s="104" t="s">
        <v>140</v>
      </c>
      <c r="D152" s="25"/>
      <c r="E152" s="26"/>
      <c r="F152" s="72"/>
      <c r="G152" s="72"/>
      <c r="H152" s="72"/>
      <c r="I152" s="28"/>
      <c r="J152" s="27"/>
      <c r="K152" s="29"/>
      <c r="L152" s="30"/>
      <c r="M152" s="31"/>
      <c r="N152" s="32">
        <v>573.1</v>
      </c>
      <c r="O152" s="32"/>
      <c r="P152" s="32"/>
      <c r="Q152" s="31"/>
      <c r="R152" s="25"/>
      <c r="S152" s="25"/>
      <c r="T152" s="25"/>
      <c r="U152" s="25">
        <v>-573.1</v>
      </c>
    </row>
    <row r="153" spans="1:21" x14ac:dyDescent="0.25">
      <c r="A153" s="60"/>
      <c r="B153" s="131" t="s">
        <v>52</v>
      </c>
      <c r="C153" s="132"/>
      <c r="D153" s="133">
        <v>9394</v>
      </c>
      <c r="E153" s="134"/>
      <c r="F153" s="154"/>
      <c r="G153" s="154"/>
      <c r="H153" s="154"/>
      <c r="I153" s="136"/>
      <c r="J153" s="135"/>
      <c r="K153" s="155"/>
      <c r="L153" s="138"/>
      <c r="M153" s="139"/>
      <c r="N153" s="140">
        <v>836.4</v>
      </c>
      <c r="O153" s="140"/>
      <c r="P153" s="140"/>
      <c r="Q153" s="139"/>
      <c r="R153" s="133"/>
      <c r="S153" s="133"/>
      <c r="T153" s="133"/>
      <c r="U153" s="133">
        <v>8557.6</v>
      </c>
    </row>
    <row r="154" spans="1:21" x14ac:dyDescent="0.25">
      <c r="A154" s="60"/>
      <c r="B154" s="24" t="s">
        <v>53</v>
      </c>
      <c r="C154" s="104"/>
      <c r="D154" s="25"/>
      <c r="E154" s="26"/>
      <c r="F154" s="72"/>
      <c r="G154" s="72"/>
      <c r="H154" s="72"/>
      <c r="I154" s="28"/>
      <c r="J154" s="27"/>
      <c r="K154" s="73"/>
      <c r="L154" s="74"/>
      <c r="M154" s="31"/>
      <c r="N154" s="32"/>
      <c r="O154" s="32"/>
      <c r="P154" s="32"/>
      <c r="Q154" s="31"/>
      <c r="R154" s="25"/>
      <c r="S154" s="25"/>
      <c r="T154" s="25"/>
      <c r="U154" s="25"/>
    </row>
    <row r="155" spans="1:21" x14ac:dyDescent="0.25">
      <c r="A155" s="60"/>
      <c r="B155" s="24"/>
      <c r="C155" s="104"/>
      <c r="D155" s="25"/>
      <c r="E155" s="26"/>
      <c r="F155" s="72"/>
      <c r="G155" s="72"/>
      <c r="H155" s="72"/>
      <c r="I155" s="28"/>
      <c r="J155" s="27"/>
      <c r="K155" s="73"/>
      <c r="L155" s="74"/>
      <c r="M155" s="31"/>
      <c r="N155" s="32"/>
      <c r="O155" s="32"/>
      <c r="P155" s="32"/>
      <c r="Q155" s="31"/>
      <c r="R155" s="25"/>
      <c r="S155" s="25"/>
      <c r="T155" s="25"/>
      <c r="U155" s="25"/>
    </row>
    <row r="156" spans="1:21" x14ac:dyDescent="0.25">
      <c r="A156" s="60"/>
      <c r="B156" s="131" t="s">
        <v>53</v>
      </c>
      <c r="C156" s="132"/>
      <c r="D156" s="133"/>
      <c r="E156" s="134"/>
      <c r="F156" s="154"/>
      <c r="G156" s="154"/>
      <c r="H156" s="154"/>
      <c r="I156" s="136"/>
      <c r="J156" s="135"/>
      <c r="K156" s="155"/>
      <c r="L156" s="156"/>
      <c r="M156" s="139"/>
      <c r="N156" s="140"/>
      <c r="O156" s="140"/>
      <c r="P156" s="140"/>
      <c r="Q156" s="139"/>
      <c r="R156" s="133"/>
      <c r="S156" s="133"/>
      <c r="T156" s="133"/>
      <c r="U156" s="133"/>
    </row>
    <row r="157" spans="1:21" x14ac:dyDescent="0.25">
      <c r="A157" s="60"/>
      <c r="B157" s="24"/>
      <c r="C157" s="104"/>
      <c r="D157" s="25"/>
      <c r="E157" s="26"/>
      <c r="F157" s="72"/>
      <c r="G157" s="72"/>
      <c r="H157" s="72"/>
      <c r="I157" s="28"/>
      <c r="J157" s="27"/>
      <c r="K157" s="73"/>
      <c r="L157" s="74"/>
      <c r="M157" s="31"/>
      <c r="N157" s="32"/>
      <c r="O157" s="32"/>
      <c r="P157" s="32"/>
      <c r="Q157" s="31"/>
      <c r="R157" s="25"/>
      <c r="S157" s="25"/>
      <c r="T157" s="25"/>
      <c r="U157" s="25"/>
    </row>
    <row r="158" spans="1:21" x14ac:dyDescent="0.25">
      <c r="A158" s="4"/>
      <c r="B158" s="131" t="s">
        <v>54</v>
      </c>
      <c r="C158" s="132"/>
      <c r="D158" s="133">
        <v>0</v>
      </c>
      <c r="E158" s="134"/>
      <c r="F158" s="154"/>
      <c r="G158" s="154"/>
      <c r="H158" s="154"/>
      <c r="I158" s="136"/>
      <c r="J158" s="135"/>
      <c r="K158" s="155"/>
      <c r="L158" s="156"/>
      <c r="M158" s="139"/>
      <c r="N158" s="140"/>
      <c r="O158" s="140"/>
      <c r="P158" s="140"/>
      <c r="Q158" s="139"/>
      <c r="R158" s="133"/>
      <c r="S158" s="133"/>
      <c r="T158" s="133"/>
      <c r="U158" s="133"/>
    </row>
    <row r="159" spans="1:21" x14ac:dyDescent="0.25">
      <c r="A159" s="38" t="s">
        <v>55</v>
      </c>
      <c r="B159" s="39" t="s">
        <v>56</v>
      </c>
      <c r="C159" s="117"/>
      <c r="D159" s="40">
        <v>32399</v>
      </c>
      <c r="E159" s="75"/>
      <c r="F159" s="76"/>
      <c r="G159" s="76"/>
      <c r="H159" s="76"/>
      <c r="I159" s="77"/>
      <c r="J159" s="78"/>
      <c r="K159" s="79"/>
      <c r="L159" s="80"/>
      <c r="M159" s="46">
        <v>2.5</v>
      </c>
      <c r="N159" s="47">
        <f>($D$159/100)*M159</f>
        <v>809.97500000000002</v>
      </c>
      <c r="O159" s="81"/>
      <c r="P159" s="81"/>
      <c r="Q159" s="82"/>
      <c r="R159" s="83"/>
      <c r="S159" s="84"/>
      <c r="T159" s="84"/>
      <c r="U159" s="40">
        <f>D159-F159-J159-L159-N159-R159-T159</f>
        <v>31589.025000000001</v>
      </c>
    </row>
    <row r="160" spans="1:21" x14ac:dyDescent="0.25">
      <c r="A160" s="38" t="s">
        <v>135</v>
      </c>
      <c r="B160" s="39"/>
      <c r="C160" s="116" t="s">
        <v>136</v>
      </c>
      <c r="D160" s="40"/>
      <c r="E160" s="75"/>
      <c r="F160" s="76"/>
      <c r="G160" s="76"/>
      <c r="H160" s="76"/>
      <c r="I160" s="77"/>
      <c r="J160" s="78"/>
      <c r="K160" s="79"/>
      <c r="L160" s="80"/>
      <c r="M160" s="46"/>
      <c r="N160" s="47">
        <v>68.5</v>
      </c>
      <c r="O160" s="81"/>
      <c r="P160" s="81"/>
      <c r="Q160" s="82"/>
      <c r="R160" s="83"/>
      <c r="S160" s="84"/>
      <c r="T160" s="84"/>
      <c r="U160" s="40">
        <v>-68.5</v>
      </c>
    </row>
    <row r="161" spans="1:21" x14ac:dyDescent="0.25">
      <c r="A161" s="85"/>
      <c r="B161" s="131"/>
      <c r="C161" s="132"/>
      <c r="D161" s="133">
        <v>32399</v>
      </c>
      <c r="E161" s="157"/>
      <c r="F161" s="158"/>
      <c r="G161" s="158"/>
      <c r="H161" s="158"/>
      <c r="I161" s="159"/>
      <c r="J161" s="160"/>
      <c r="K161" s="161"/>
      <c r="L161" s="162"/>
      <c r="M161" s="163"/>
      <c r="N161" s="140">
        <v>878.5</v>
      </c>
      <c r="O161" s="164"/>
      <c r="P161" s="164"/>
      <c r="Q161" s="165"/>
      <c r="R161" s="162"/>
      <c r="S161" s="166"/>
      <c r="T161" s="166"/>
      <c r="U161" s="133">
        <v>31520.5</v>
      </c>
    </row>
    <row r="162" spans="1:21" x14ac:dyDescent="0.25">
      <c r="A162" s="85"/>
      <c r="B162" s="24" t="s">
        <v>57</v>
      </c>
      <c r="C162" s="104"/>
      <c r="D162" s="25">
        <v>275</v>
      </c>
      <c r="E162" s="86"/>
      <c r="F162" s="87"/>
      <c r="G162" s="87"/>
      <c r="H162" s="87"/>
      <c r="I162" s="88"/>
      <c r="J162" s="89"/>
      <c r="K162" s="90"/>
      <c r="L162" s="91"/>
      <c r="M162" s="92"/>
      <c r="N162" s="32"/>
      <c r="O162" s="93"/>
      <c r="P162" s="93"/>
      <c r="Q162" s="94"/>
      <c r="R162" s="91"/>
      <c r="S162" s="95"/>
      <c r="T162" s="95"/>
      <c r="U162" s="25">
        <v>275</v>
      </c>
    </row>
    <row r="163" spans="1:21" x14ac:dyDescent="0.25">
      <c r="A163" s="4"/>
      <c r="B163" s="131" t="s">
        <v>58</v>
      </c>
      <c r="C163" s="132"/>
      <c r="D163" s="133">
        <v>275</v>
      </c>
      <c r="E163" s="134"/>
      <c r="F163" s="154"/>
      <c r="G163" s="154"/>
      <c r="H163" s="154"/>
      <c r="I163" s="136"/>
      <c r="J163" s="135"/>
      <c r="K163" s="155"/>
      <c r="L163" s="156"/>
      <c r="M163" s="139"/>
      <c r="N163" s="140"/>
      <c r="O163" s="140"/>
      <c r="P163" s="140"/>
      <c r="Q163" s="139"/>
      <c r="R163" s="133"/>
      <c r="S163" s="133"/>
      <c r="T163" s="133"/>
      <c r="U163" s="133">
        <v>275.2</v>
      </c>
    </row>
    <row r="164" spans="1:21" x14ac:dyDescent="0.25">
      <c r="A164" s="38" t="s">
        <v>59</v>
      </c>
      <c r="B164" s="39" t="s">
        <v>60</v>
      </c>
      <c r="C164" s="116"/>
      <c r="D164" s="40">
        <v>4434</v>
      </c>
      <c r="E164" s="41"/>
      <c r="F164" s="96"/>
      <c r="G164" s="96"/>
      <c r="H164" s="96"/>
      <c r="I164" s="43"/>
      <c r="J164" s="42"/>
      <c r="K164" s="97"/>
      <c r="L164" s="98"/>
      <c r="M164" s="46">
        <v>2.5</v>
      </c>
      <c r="N164" s="47">
        <f>(D164/100)*M164</f>
        <v>110.85000000000001</v>
      </c>
      <c r="O164" s="47"/>
      <c r="P164" s="47"/>
      <c r="Q164" s="46"/>
      <c r="R164" s="40"/>
      <c r="S164" s="40"/>
      <c r="T164" s="40"/>
      <c r="U164" s="40">
        <f>D164-F164-J164-L164-N164-R164-T164</f>
        <v>4323.1499999999996</v>
      </c>
    </row>
    <row r="165" spans="1:21" x14ac:dyDescent="0.25">
      <c r="A165" s="38" t="s">
        <v>135</v>
      </c>
      <c r="B165" s="39"/>
      <c r="C165" s="116" t="s">
        <v>136</v>
      </c>
      <c r="D165" s="40"/>
      <c r="E165" s="41"/>
      <c r="F165" s="96"/>
      <c r="G165" s="96"/>
      <c r="H165" s="96"/>
      <c r="I165" s="43"/>
      <c r="J165" s="42"/>
      <c r="K165" s="97"/>
      <c r="L165" s="98"/>
      <c r="M165" s="46"/>
      <c r="N165" s="47">
        <v>-1.3</v>
      </c>
      <c r="O165" s="47"/>
      <c r="P165" s="47"/>
      <c r="Q165" s="46"/>
      <c r="R165" s="40"/>
      <c r="S165" s="40"/>
      <c r="T165" s="40"/>
      <c r="U165" s="40">
        <v>1.3</v>
      </c>
    </row>
    <row r="166" spans="1:21" x14ac:dyDescent="0.25">
      <c r="A166" s="99"/>
      <c r="B166" s="131" t="s">
        <v>61</v>
      </c>
      <c r="C166" s="132"/>
      <c r="D166" s="133">
        <v>4434</v>
      </c>
      <c r="E166" s="167"/>
      <c r="F166" s="168"/>
      <c r="G166" s="168"/>
      <c r="H166" s="168"/>
      <c r="I166" s="169"/>
      <c r="J166" s="170"/>
      <c r="K166" s="171"/>
      <c r="L166" s="172"/>
      <c r="M166" s="173"/>
      <c r="N166" s="140">
        <v>109.6</v>
      </c>
      <c r="O166" s="174"/>
      <c r="P166" s="174"/>
      <c r="Q166" s="173"/>
      <c r="R166" s="175"/>
      <c r="S166" s="175"/>
      <c r="T166" s="175"/>
      <c r="U166" s="133">
        <v>4324.5</v>
      </c>
    </row>
    <row r="167" spans="1:21" x14ac:dyDescent="0.25">
      <c r="A167" s="37" t="s">
        <v>62</v>
      </c>
      <c r="B167" s="24" t="s">
        <v>63</v>
      </c>
      <c r="C167" s="104"/>
      <c r="D167" s="25">
        <v>1175</v>
      </c>
      <c r="E167" s="26"/>
      <c r="F167" s="72">
        <f>(D167/100)*E167</f>
        <v>0</v>
      </c>
      <c r="G167" s="72"/>
      <c r="H167" s="72"/>
      <c r="I167" s="28"/>
      <c r="J167" s="27"/>
      <c r="K167" s="73"/>
      <c r="L167" s="74"/>
      <c r="M167" s="31" t="s">
        <v>34</v>
      </c>
      <c r="N167" s="32"/>
      <c r="O167" s="32"/>
      <c r="P167" s="32"/>
      <c r="Q167" s="31"/>
      <c r="R167" s="25"/>
      <c r="S167" s="25"/>
      <c r="T167" s="25"/>
      <c r="U167" s="25">
        <f>D167-F167-J167-L167-N167-R167-T167</f>
        <v>1175</v>
      </c>
    </row>
    <row r="168" spans="1:21" x14ac:dyDescent="0.25">
      <c r="A168" s="37"/>
      <c r="B168" s="24"/>
      <c r="C168" s="104"/>
      <c r="D168" s="25"/>
      <c r="E168" s="26"/>
      <c r="F168" s="72"/>
      <c r="G168" s="72"/>
      <c r="H168" s="72"/>
      <c r="I168" s="28"/>
      <c r="J168" s="27"/>
      <c r="K168" s="73"/>
      <c r="L168" s="74"/>
      <c r="M168" s="31"/>
      <c r="N168" s="32"/>
      <c r="O168" s="32"/>
      <c r="P168" s="32"/>
      <c r="Q168" s="31"/>
      <c r="R168" s="32"/>
      <c r="S168" s="25"/>
      <c r="T168" s="25"/>
      <c r="U168" s="25"/>
    </row>
    <row r="169" spans="1:21" x14ac:dyDescent="0.25">
      <c r="A169" s="100"/>
      <c r="B169" s="131" t="s">
        <v>63</v>
      </c>
      <c r="C169" s="132"/>
      <c r="D169" s="133">
        <v>1175</v>
      </c>
      <c r="E169" s="134"/>
      <c r="F169" s="154"/>
      <c r="G169" s="154"/>
      <c r="H169" s="154"/>
      <c r="I169" s="136"/>
      <c r="J169" s="135"/>
      <c r="K169" s="155"/>
      <c r="L169" s="156"/>
      <c r="M169" s="139"/>
      <c r="N169" s="140"/>
      <c r="O169" s="140"/>
      <c r="P169" s="140"/>
      <c r="Q169" s="139"/>
      <c r="R169" s="140"/>
      <c r="S169" s="133"/>
      <c r="T169" s="133"/>
      <c r="U169" s="133">
        <v>1175</v>
      </c>
    </row>
    <row r="170" spans="1:21" x14ac:dyDescent="0.25">
      <c r="A170" s="100" t="s">
        <v>64</v>
      </c>
      <c r="B170" s="24" t="s">
        <v>88</v>
      </c>
      <c r="C170" s="104"/>
      <c r="D170" s="25"/>
      <c r="E170" s="26"/>
      <c r="F170" s="72"/>
      <c r="G170" s="72"/>
      <c r="H170" s="72"/>
      <c r="I170" s="28"/>
      <c r="J170" s="27"/>
      <c r="K170" s="73"/>
      <c r="L170" s="74"/>
      <c r="M170" s="31">
        <v>5</v>
      </c>
      <c r="N170" s="32"/>
      <c r="O170" s="32"/>
      <c r="P170" s="32"/>
      <c r="Q170" s="31"/>
      <c r="R170" s="32"/>
      <c r="S170" s="25"/>
      <c r="T170" s="25"/>
      <c r="U170" s="25"/>
    </row>
    <row r="171" spans="1:21" x14ac:dyDescent="0.25">
      <c r="A171" s="100"/>
      <c r="B171" s="24"/>
      <c r="C171" s="104"/>
      <c r="D171" s="25"/>
      <c r="E171" s="26"/>
      <c r="F171" s="72"/>
      <c r="G171" s="72"/>
      <c r="H171" s="72"/>
      <c r="I171" s="28"/>
      <c r="J171" s="27"/>
      <c r="K171" s="73"/>
      <c r="L171" s="74"/>
      <c r="M171" s="31"/>
      <c r="N171" s="32"/>
      <c r="O171" s="32"/>
      <c r="P171" s="32"/>
      <c r="Q171" s="31"/>
      <c r="R171" s="32"/>
      <c r="S171" s="25"/>
      <c r="T171" s="25"/>
      <c r="U171" s="25"/>
    </row>
    <row r="172" spans="1:21" x14ac:dyDescent="0.25">
      <c r="A172" s="100"/>
      <c r="B172" s="131"/>
      <c r="C172" s="132"/>
      <c r="D172" s="133"/>
      <c r="E172" s="134"/>
      <c r="F172" s="154"/>
      <c r="G172" s="154"/>
      <c r="H172" s="154"/>
      <c r="I172" s="136"/>
      <c r="J172" s="135"/>
      <c r="K172" s="155"/>
      <c r="L172" s="156"/>
      <c r="M172" s="139"/>
      <c r="N172" s="140"/>
      <c r="O172" s="140"/>
      <c r="P172" s="140"/>
      <c r="Q172" s="139"/>
      <c r="R172" s="140"/>
      <c r="S172" s="133"/>
      <c r="T172" s="133"/>
      <c r="U172" s="133"/>
    </row>
    <row r="173" spans="1:21" x14ac:dyDescent="0.25">
      <c r="A173" s="38" t="s">
        <v>64</v>
      </c>
      <c r="B173" s="39" t="s">
        <v>65</v>
      </c>
      <c r="C173" s="116"/>
      <c r="D173" s="40"/>
      <c r="E173" s="41"/>
      <c r="F173" s="96"/>
      <c r="G173" s="96"/>
      <c r="H173" s="96"/>
      <c r="I173" s="43"/>
      <c r="J173" s="42"/>
      <c r="K173" s="97"/>
      <c r="L173" s="98"/>
      <c r="M173" s="46">
        <v>5</v>
      </c>
      <c r="N173" s="47">
        <f>(D173/100)*M173</f>
        <v>0</v>
      </c>
      <c r="O173" s="47"/>
      <c r="P173" s="47">
        <f>(F173/100)*O173</f>
        <v>0</v>
      </c>
      <c r="Q173" s="46"/>
      <c r="R173" s="47"/>
      <c r="S173" s="40"/>
      <c r="T173" s="40"/>
      <c r="U173" s="40"/>
    </row>
    <row r="174" spans="1:21" x14ac:dyDescent="0.25">
      <c r="A174" s="38"/>
      <c r="B174" s="39"/>
      <c r="C174" s="116"/>
      <c r="D174" s="40"/>
      <c r="E174" s="41"/>
      <c r="F174" s="96"/>
      <c r="G174" s="96"/>
      <c r="H174" s="96"/>
      <c r="I174" s="43"/>
      <c r="J174" s="42"/>
      <c r="K174" s="97"/>
      <c r="L174" s="98"/>
      <c r="M174" s="46"/>
      <c r="N174" s="47"/>
      <c r="O174" s="47"/>
      <c r="P174" s="47"/>
      <c r="Q174" s="46"/>
      <c r="R174" s="47"/>
      <c r="S174" s="40"/>
      <c r="T174" s="40"/>
      <c r="U174" s="40"/>
    </row>
    <row r="175" spans="1:21" x14ac:dyDescent="0.25">
      <c r="A175" s="4"/>
      <c r="B175" s="131" t="s">
        <v>65</v>
      </c>
      <c r="C175" s="132"/>
      <c r="D175" s="133"/>
      <c r="E175" s="134"/>
      <c r="F175" s="154"/>
      <c r="G175" s="154"/>
      <c r="H175" s="154"/>
      <c r="I175" s="136"/>
      <c r="J175" s="135"/>
      <c r="K175" s="155"/>
      <c r="L175" s="156"/>
      <c r="M175" s="139"/>
      <c r="N175" s="140">
        <v>0</v>
      </c>
      <c r="O175" s="140"/>
      <c r="P175" s="140"/>
      <c r="Q175" s="139"/>
      <c r="R175" s="133"/>
      <c r="S175" s="133"/>
      <c r="T175" s="133"/>
      <c r="U175" s="133"/>
    </row>
    <row r="176" spans="1:21" x14ac:dyDescent="0.25">
      <c r="A176" s="37"/>
      <c r="B176" s="24" t="s">
        <v>66</v>
      </c>
      <c r="C176" s="104"/>
      <c r="D176" s="25"/>
      <c r="E176" s="26"/>
      <c r="F176" s="72"/>
      <c r="G176" s="72"/>
      <c r="H176" s="72"/>
      <c r="I176" s="28"/>
      <c r="J176" s="27"/>
      <c r="K176" s="73"/>
      <c r="L176" s="74"/>
      <c r="M176" s="31">
        <v>5</v>
      </c>
      <c r="N176" s="32"/>
      <c r="O176" s="32"/>
      <c r="P176" s="32"/>
      <c r="Q176" s="31"/>
      <c r="R176" s="25"/>
      <c r="S176" s="25"/>
      <c r="T176" s="25"/>
      <c r="U176" s="25"/>
    </row>
    <row r="177" spans="1:21" x14ac:dyDescent="0.25">
      <c r="A177" s="37"/>
      <c r="B177" s="24"/>
      <c r="C177" s="104"/>
      <c r="D177" s="25"/>
      <c r="E177" s="26"/>
      <c r="F177" s="72"/>
      <c r="G177" s="72"/>
      <c r="H177" s="72"/>
      <c r="I177" s="28"/>
      <c r="J177" s="27"/>
      <c r="K177" s="73"/>
      <c r="L177" s="74"/>
      <c r="M177" s="31"/>
      <c r="N177" s="32"/>
      <c r="O177" s="32"/>
      <c r="P177" s="32"/>
      <c r="Q177" s="31"/>
      <c r="R177" s="25"/>
      <c r="S177" s="25"/>
      <c r="T177" s="25"/>
      <c r="U177" s="25"/>
    </row>
    <row r="178" spans="1:21" x14ac:dyDescent="0.25">
      <c r="A178" s="37"/>
      <c r="B178" s="131" t="s">
        <v>66</v>
      </c>
      <c r="C178" s="132"/>
      <c r="D178" s="133"/>
      <c r="E178" s="134"/>
      <c r="F178" s="154"/>
      <c r="G178" s="154"/>
      <c r="H178" s="154"/>
      <c r="I178" s="136"/>
      <c r="J178" s="135"/>
      <c r="K178" s="155"/>
      <c r="L178" s="156"/>
      <c r="M178" s="139"/>
      <c r="N178" s="140"/>
      <c r="O178" s="140"/>
      <c r="P178" s="140"/>
      <c r="Q178" s="139"/>
      <c r="R178" s="133"/>
      <c r="S178" s="133"/>
      <c r="T178" s="133"/>
      <c r="U178" s="133"/>
    </row>
    <row r="179" spans="1:21" x14ac:dyDescent="0.25">
      <c r="A179" s="37"/>
      <c r="B179" s="24" t="s">
        <v>67</v>
      </c>
      <c r="C179" s="104"/>
      <c r="D179" s="25"/>
      <c r="E179" s="26"/>
      <c r="F179" s="72"/>
      <c r="G179" s="72"/>
      <c r="H179" s="72"/>
      <c r="I179" s="28"/>
      <c r="J179" s="27"/>
      <c r="K179" s="73"/>
      <c r="L179" s="74"/>
      <c r="M179" s="31">
        <v>5</v>
      </c>
      <c r="N179" s="32"/>
      <c r="O179" s="32"/>
      <c r="P179" s="32"/>
      <c r="Q179" s="31"/>
      <c r="R179" s="25"/>
      <c r="S179" s="25"/>
      <c r="T179" s="25"/>
      <c r="U179" s="25"/>
    </row>
    <row r="180" spans="1:21" x14ac:dyDescent="0.25">
      <c r="A180" s="37"/>
      <c r="B180" s="24"/>
      <c r="C180" s="104"/>
      <c r="D180" s="25"/>
      <c r="E180" s="26"/>
      <c r="F180" s="72"/>
      <c r="G180" s="72"/>
      <c r="H180" s="72"/>
      <c r="I180" s="28"/>
      <c r="J180" s="27"/>
      <c r="K180" s="73"/>
      <c r="L180" s="74"/>
      <c r="M180" s="31"/>
      <c r="N180" s="32"/>
      <c r="O180" s="32"/>
      <c r="P180" s="32"/>
      <c r="Q180" s="31"/>
      <c r="R180" s="25"/>
      <c r="S180" s="25"/>
      <c r="T180" s="25"/>
      <c r="U180" s="25"/>
    </row>
    <row r="181" spans="1:21" x14ac:dyDescent="0.25">
      <c r="A181" s="37"/>
      <c r="B181" s="131" t="s">
        <v>67</v>
      </c>
      <c r="C181" s="132"/>
      <c r="D181" s="133"/>
      <c r="E181" s="134"/>
      <c r="F181" s="154"/>
      <c r="G181" s="154"/>
      <c r="H181" s="154"/>
      <c r="I181" s="136"/>
      <c r="J181" s="135"/>
      <c r="K181" s="155"/>
      <c r="L181" s="156"/>
      <c r="M181" s="139"/>
      <c r="N181" s="140"/>
      <c r="O181" s="140"/>
      <c r="P181" s="140"/>
      <c r="Q181" s="139"/>
      <c r="R181" s="133"/>
      <c r="S181" s="133"/>
      <c r="T181" s="133"/>
      <c r="U181" s="133"/>
    </row>
    <row r="182" spans="1:21" x14ac:dyDescent="0.25">
      <c r="A182" s="37"/>
      <c r="B182" s="24" t="s">
        <v>68</v>
      </c>
      <c r="C182" s="104"/>
      <c r="D182" s="25"/>
      <c r="E182" s="26"/>
      <c r="F182" s="72"/>
      <c r="G182" s="72"/>
      <c r="H182" s="72"/>
      <c r="I182" s="28"/>
      <c r="J182" s="27"/>
      <c r="K182" s="73"/>
      <c r="L182" s="74"/>
      <c r="M182" s="31">
        <v>5</v>
      </c>
      <c r="N182" s="32"/>
      <c r="O182" s="32"/>
      <c r="P182" s="32"/>
      <c r="Q182" s="31"/>
      <c r="R182" s="25">
        <v>0</v>
      </c>
      <c r="S182" s="25"/>
      <c r="T182" s="25"/>
      <c r="U182" s="25"/>
    </row>
    <row r="183" spans="1:21" x14ac:dyDescent="0.25">
      <c r="A183" s="37"/>
      <c r="B183" s="24"/>
      <c r="C183" s="104"/>
      <c r="D183" s="25"/>
      <c r="E183" s="26"/>
      <c r="F183" s="72"/>
      <c r="G183" s="72"/>
      <c r="H183" s="72"/>
      <c r="I183" s="28"/>
      <c r="J183" s="27"/>
      <c r="K183" s="73"/>
      <c r="L183" s="74"/>
      <c r="M183" s="31"/>
      <c r="N183" s="32"/>
      <c r="O183" s="32"/>
      <c r="P183" s="32"/>
      <c r="Q183" s="31"/>
      <c r="R183" s="32"/>
      <c r="S183" s="25"/>
      <c r="T183" s="25"/>
      <c r="U183" s="25"/>
    </row>
    <row r="184" spans="1:21" x14ac:dyDescent="0.25">
      <c r="A184" s="4"/>
      <c r="B184" s="131" t="s">
        <v>68</v>
      </c>
      <c r="C184" s="132"/>
      <c r="D184" s="133"/>
      <c r="E184" s="134"/>
      <c r="F184" s="154"/>
      <c r="G184" s="154"/>
      <c r="H184" s="154"/>
      <c r="I184" s="136"/>
      <c r="J184" s="135"/>
      <c r="K184" s="155"/>
      <c r="L184" s="156"/>
      <c r="M184" s="139">
        <v>5</v>
      </c>
      <c r="N184" s="140"/>
      <c r="O184" s="140"/>
      <c r="P184" s="140"/>
      <c r="Q184" s="139"/>
      <c r="R184" s="140">
        <f>(J184/100)*Q184</f>
        <v>0</v>
      </c>
      <c r="S184" s="133"/>
      <c r="T184" s="133"/>
      <c r="U184" s="133"/>
    </row>
    <row r="185" spans="1:21" x14ac:dyDescent="0.25">
      <c r="A185" s="4"/>
      <c r="B185" s="24" t="s">
        <v>69</v>
      </c>
      <c r="C185" s="104"/>
      <c r="D185" s="25">
        <v>0</v>
      </c>
      <c r="E185" s="26"/>
      <c r="F185" s="72"/>
      <c r="G185" s="72"/>
      <c r="H185" s="72"/>
      <c r="I185" s="28"/>
      <c r="J185" s="27"/>
      <c r="K185" s="73"/>
      <c r="L185" s="74"/>
      <c r="M185" s="31"/>
      <c r="N185" s="32"/>
      <c r="O185" s="32"/>
      <c r="P185" s="32"/>
      <c r="Q185" s="31"/>
      <c r="R185" s="25"/>
      <c r="S185" s="25"/>
      <c r="T185" s="25"/>
      <c r="U185" s="25"/>
    </row>
    <row r="186" spans="1:21" x14ac:dyDescent="0.25">
      <c r="A186" s="4"/>
      <c r="B186" s="24" t="s">
        <v>10</v>
      </c>
      <c r="C186" s="104"/>
      <c r="D186" s="25"/>
      <c r="E186" s="26"/>
      <c r="F186" s="72"/>
      <c r="G186" s="72"/>
      <c r="H186" s="72"/>
      <c r="I186" s="28"/>
      <c r="J186" s="27"/>
      <c r="K186" s="73"/>
      <c r="L186" s="74"/>
      <c r="M186" s="31"/>
      <c r="N186" s="32"/>
      <c r="O186" s="32"/>
      <c r="P186" s="32"/>
      <c r="Q186" s="31"/>
      <c r="R186" s="32"/>
      <c r="S186" s="25"/>
      <c r="T186" s="25"/>
      <c r="U186" s="25"/>
    </row>
    <row r="187" spans="1:21" x14ac:dyDescent="0.25">
      <c r="A187" s="4"/>
      <c r="B187" s="131" t="s">
        <v>69</v>
      </c>
      <c r="C187" s="132"/>
      <c r="D187" s="133"/>
      <c r="E187" s="134"/>
      <c r="F187" s="154"/>
      <c r="G187" s="154"/>
      <c r="H187" s="154"/>
      <c r="I187" s="136"/>
      <c r="J187" s="135"/>
      <c r="K187" s="155"/>
      <c r="L187" s="156"/>
      <c r="M187" s="139">
        <v>5</v>
      </c>
      <c r="N187" s="140">
        <f>(D187/100)*M187</f>
        <v>0</v>
      </c>
      <c r="O187" s="140"/>
      <c r="P187" s="140">
        <f>(F187/100)*O187</f>
        <v>0</v>
      </c>
      <c r="Q187" s="139"/>
      <c r="R187" s="140">
        <f>(J187/100)*Q187</f>
        <v>0</v>
      </c>
      <c r="S187" s="133"/>
      <c r="T187" s="133"/>
      <c r="U187" s="133">
        <f>D187-F187-J187-L187-N187-P187-T187</f>
        <v>0</v>
      </c>
    </row>
    <row r="188" spans="1:21" x14ac:dyDescent="0.25">
      <c r="A188" s="37"/>
      <c r="B188" s="24" t="s">
        <v>70</v>
      </c>
      <c r="C188" s="104"/>
      <c r="D188" s="25"/>
      <c r="E188" s="26"/>
      <c r="F188" s="72"/>
      <c r="G188" s="72"/>
      <c r="H188" s="72"/>
      <c r="I188" s="28"/>
      <c r="J188" s="27"/>
      <c r="K188" s="73"/>
      <c r="L188" s="74"/>
      <c r="M188" s="31"/>
      <c r="N188" s="32"/>
      <c r="O188" s="32"/>
      <c r="P188" s="32"/>
      <c r="Q188" s="31"/>
      <c r="R188" s="32"/>
      <c r="S188" s="25"/>
      <c r="T188" s="25"/>
      <c r="U188" s="25">
        <v>0</v>
      </c>
    </row>
    <row r="189" spans="1:21" x14ac:dyDescent="0.25">
      <c r="A189" s="37"/>
      <c r="B189" s="24"/>
      <c r="C189" s="104"/>
      <c r="D189" s="25"/>
      <c r="E189" s="26"/>
      <c r="F189" s="72"/>
      <c r="G189" s="72"/>
      <c r="H189" s="72"/>
      <c r="I189" s="28"/>
      <c r="J189" s="27"/>
      <c r="K189" s="73"/>
      <c r="L189" s="74"/>
      <c r="M189" s="31"/>
      <c r="N189" s="32"/>
      <c r="O189" s="32"/>
      <c r="P189" s="32"/>
      <c r="Q189" s="31"/>
      <c r="R189" s="32"/>
      <c r="S189" s="25"/>
      <c r="T189" s="25"/>
      <c r="U189" s="25"/>
    </row>
    <row r="190" spans="1:21" x14ac:dyDescent="0.25">
      <c r="A190" s="37"/>
      <c r="B190" s="131" t="s">
        <v>70</v>
      </c>
      <c r="C190" s="132"/>
      <c r="D190" s="133"/>
      <c r="E190" s="134"/>
      <c r="F190" s="154"/>
      <c r="G190" s="154"/>
      <c r="H190" s="154"/>
      <c r="I190" s="136"/>
      <c r="J190" s="135"/>
      <c r="K190" s="155"/>
      <c r="L190" s="156"/>
      <c r="M190" s="139"/>
      <c r="N190" s="140">
        <v>0</v>
      </c>
      <c r="O190" s="140"/>
      <c r="P190" s="140"/>
      <c r="Q190" s="139"/>
      <c r="R190" s="133"/>
      <c r="S190" s="133"/>
      <c r="T190" s="133"/>
      <c r="U190" s="133">
        <v>0</v>
      </c>
    </row>
    <row r="191" spans="1:21" x14ac:dyDescent="0.25">
      <c r="A191" s="37"/>
      <c r="B191" s="24" t="s">
        <v>71</v>
      </c>
      <c r="C191" s="104"/>
      <c r="D191" s="25">
        <v>0</v>
      </c>
      <c r="E191" s="26"/>
      <c r="F191" s="72"/>
      <c r="G191" s="72"/>
      <c r="H191" s="72"/>
      <c r="I191" s="28"/>
      <c r="J191" s="27"/>
      <c r="K191" s="73"/>
      <c r="L191" s="74"/>
      <c r="M191" s="31"/>
      <c r="N191" s="32"/>
      <c r="O191" s="32"/>
      <c r="P191" s="32"/>
      <c r="Q191" s="31"/>
      <c r="R191" s="25"/>
      <c r="S191" s="25"/>
      <c r="T191" s="25"/>
      <c r="U191" s="25"/>
    </row>
    <row r="192" spans="1:21" x14ac:dyDescent="0.25">
      <c r="A192" s="4"/>
      <c r="B192" s="131" t="s">
        <v>71</v>
      </c>
      <c r="C192" s="132"/>
      <c r="D192" s="133"/>
      <c r="E192" s="134"/>
      <c r="F192" s="154">
        <f>(D192/100)*E192</f>
        <v>0</v>
      </c>
      <c r="G192" s="154"/>
      <c r="H192" s="154"/>
      <c r="I192" s="136"/>
      <c r="J192" s="135"/>
      <c r="K192" s="155"/>
      <c r="L192" s="156"/>
      <c r="M192" s="135"/>
      <c r="N192" s="140">
        <f>(D192/100)*M192</f>
        <v>0</v>
      </c>
      <c r="O192" s="140"/>
      <c r="P192" s="140">
        <f>(F192/100)*O192</f>
        <v>0</v>
      </c>
      <c r="Q192" s="135"/>
      <c r="R192" s="140">
        <f>(J192/100)*Q192</f>
        <v>0</v>
      </c>
      <c r="S192" s="133"/>
      <c r="T192" s="133"/>
      <c r="U192" s="133">
        <f>D192-F192-J192-L192-N192-P192-T192</f>
        <v>0</v>
      </c>
    </row>
    <row r="193" spans="1:21" x14ac:dyDescent="0.25">
      <c r="A193" s="198" t="s">
        <v>72</v>
      </c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</row>
    <row r="194" spans="1:21" x14ac:dyDescent="0.25">
      <c r="A194" s="198" t="s">
        <v>73</v>
      </c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</row>
    <row r="195" spans="1:21" x14ac:dyDescent="0.25">
      <c r="A195" s="198" t="s">
        <v>74</v>
      </c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</row>
    <row r="196" spans="1:21" x14ac:dyDescent="0.25">
      <c r="A196" s="199" t="s">
        <v>75</v>
      </c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</row>
    <row r="197" spans="1:21" x14ac:dyDescent="0.25">
      <c r="A197" s="101" t="s">
        <v>76</v>
      </c>
      <c r="B197" s="101"/>
      <c r="C197" s="101"/>
      <c r="D197" s="101"/>
      <c r="E197" s="101"/>
      <c r="F197" s="102"/>
      <c r="G197" s="102"/>
      <c r="H197" s="102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</row>
    <row r="198" spans="1:21" x14ac:dyDescent="0.25">
      <c r="A198" s="103" t="s">
        <v>77</v>
      </c>
      <c r="B198" s="101"/>
      <c r="C198" s="101"/>
      <c r="D198" s="101"/>
      <c r="E198" s="101"/>
      <c r="F198" s="102"/>
      <c r="G198" s="102"/>
      <c r="H198" s="102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</row>
    <row r="199" spans="1:21" x14ac:dyDescent="0.25">
      <c r="A199" s="101"/>
      <c r="B199" s="101"/>
      <c r="C199" s="101"/>
      <c r="D199" s="101"/>
      <c r="E199" s="101"/>
      <c r="F199" s="102"/>
      <c r="G199" s="102"/>
      <c r="H199" s="102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</row>
    <row r="200" spans="1:21" x14ac:dyDescent="0.25">
      <c r="A200" s="188" t="s">
        <v>78</v>
      </c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</row>
    <row r="201" spans="1:21" ht="54" x14ac:dyDescent="0.25">
      <c r="A201" s="176" t="s">
        <v>0</v>
      </c>
      <c r="B201" s="176" t="s">
        <v>1</v>
      </c>
      <c r="C201" s="176" t="s">
        <v>2</v>
      </c>
      <c r="D201" s="176" t="s">
        <v>3</v>
      </c>
      <c r="E201" s="193" t="s">
        <v>81</v>
      </c>
      <c r="F201" s="194"/>
      <c r="G201" s="193" t="s">
        <v>82</v>
      </c>
      <c r="H201" s="194"/>
      <c r="I201" s="193" t="s">
        <v>83</v>
      </c>
      <c r="J201" s="194"/>
      <c r="K201" s="193" t="s">
        <v>4</v>
      </c>
      <c r="L201" s="194"/>
      <c r="M201" s="193" t="s">
        <v>84</v>
      </c>
      <c r="N201" s="194"/>
      <c r="O201" s="193" t="s">
        <v>85</v>
      </c>
      <c r="P201" s="194"/>
      <c r="Q201" s="195" t="s">
        <v>86</v>
      </c>
      <c r="R201" s="196"/>
      <c r="S201" s="193" t="s">
        <v>87</v>
      </c>
      <c r="T201" s="194"/>
      <c r="U201" s="177" t="s">
        <v>5</v>
      </c>
    </row>
    <row r="202" spans="1:21" x14ac:dyDescent="0.25">
      <c r="A202" s="178"/>
      <c r="B202" s="178"/>
      <c r="C202" s="178"/>
      <c r="D202" s="179" t="s">
        <v>6</v>
      </c>
      <c r="E202" s="180" t="s">
        <v>7</v>
      </c>
      <c r="F202" s="181" t="s">
        <v>6</v>
      </c>
      <c r="G202" s="182" t="s">
        <v>7</v>
      </c>
      <c r="H202" s="182" t="s">
        <v>6</v>
      </c>
      <c r="I202" s="183" t="s">
        <v>7</v>
      </c>
      <c r="J202" s="181" t="s">
        <v>6</v>
      </c>
      <c r="K202" s="182" t="s">
        <v>7</v>
      </c>
      <c r="L202" s="184" t="s">
        <v>6</v>
      </c>
      <c r="M202" s="180" t="s">
        <v>7</v>
      </c>
      <c r="N202" s="184" t="s">
        <v>6</v>
      </c>
      <c r="O202" s="180" t="s">
        <v>7</v>
      </c>
      <c r="P202" s="184" t="s">
        <v>6</v>
      </c>
      <c r="Q202" s="182" t="s">
        <v>7</v>
      </c>
      <c r="R202" s="184" t="s">
        <v>6</v>
      </c>
      <c r="S202" s="185" t="s">
        <v>7</v>
      </c>
      <c r="T202" s="184" t="s">
        <v>6</v>
      </c>
      <c r="U202" s="186" t="s">
        <v>6</v>
      </c>
    </row>
    <row r="203" spans="1:21" ht="23.25" x14ac:dyDescent="0.25">
      <c r="A203" s="37" t="s">
        <v>90</v>
      </c>
      <c r="B203" s="24" t="s">
        <v>27</v>
      </c>
      <c r="C203" s="24"/>
      <c r="D203" s="104">
        <v>144154</v>
      </c>
      <c r="E203" s="26"/>
      <c r="F203" s="27"/>
      <c r="G203" s="27"/>
      <c r="H203" s="27"/>
      <c r="I203" s="28"/>
      <c r="J203" s="27"/>
      <c r="K203" s="29"/>
      <c r="L203" s="30"/>
      <c r="M203" s="31">
        <v>12</v>
      </c>
      <c r="N203" s="105">
        <v>17298.5</v>
      </c>
      <c r="O203" s="32"/>
      <c r="P203" s="32"/>
      <c r="Q203" s="31"/>
      <c r="R203" s="30"/>
      <c r="S203" s="25"/>
      <c r="T203" s="25"/>
      <c r="U203" s="25">
        <v>126855.5</v>
      </c>
    </row>
    <row r="204" spans="1:21" x14ac:dyDescent="0.25">
      <c r="A204" s="37"/>
      <c r="B204" s="24" t="s">
        <v>79</v>
      </c>
      <c r="C204" s="24"/>
      <c r="D204" s="104"/>
      <c r="E204" s="26"/>
      <c r="F204" s="27"/>
      <c r="G204" s="27"/>
      <c r="H204" s="27"/>
      <c r="I204" s="28"/>
      <c r="J204" s="27"/>
      <c r="K204" s="29"/>
      <c r="L204" s="30"/>
      <c r="M204" s="31">
        <v>-7</v>
      </c>
      <c r="N204" s="105">
        <v>-10090.799999999999</v>
      </c>
      <c r="O204" s="32">
        <v>7</v>
      </c>
      <c r="P204" s="32">
        <v>10090.799999999999</v>
      </c>
      <c r="Q204" s="31"/>
      <c r="R204" s="30"/>
      <c r="S204" s="25"/>
      <c r="T204" s="25"/>
      <c r="U204" s="25"/>
    </row>
    <row r="205" spans="1:21" x14ac:dyDescent="0.25">
      <c r="A205" s="37"/>
      <c r="B205" s="24" t="s">
        <v>91</v>
      </c>
      <c r="C205" s="24"/>
      <c r="D205" s="104"/>
      <c r="E205" s="26"/>
      <c r="F205" s="27"/>
      <c r="G205" s="27"/>
      <c r="H205" s="27"/>
      <c r="I205" s="28"/>
      <c r="J205" s="27"/>
      <c r="K205" s="29"/>
      <c r="L205" s="30"/>
      <c r="M205" s="31"/>
      <c r="N205" s="105">
        <v>-6820.8</v>
      </c>
      <c r="O205" s="32"/>
      <c r="P205" s="32"/>
      <c r="Q205" s="31"/>
      <c r="R205" s="30"/>
      <c r="S205" s="25"/>
      <c r="T205" s="25"/>
      <c r="U205" s="25">
        <v>6820.8</v>
      </c>
    </row>
    <row r="206" spans="1:21" x14ac:dyDescent="0.25">
      <c r="A206" s="37"/>
      <c r="B206" s="24" t="s">
        <v>80</v>
      </c>
      <c r="C206" s="24"/>
      <c r="D206" s="104"/>
      <c r="E206" s="26"/>
      <c r="F206" s="27"/>
      <c r="G206" s="27"/>
      <c r="H206" s="27"/>
      <c r="I206" s="28"/>
      <c r="J206" s="27"/>
      <c r="K206" s="29"/>
      <c r="L206" s="30"/>
      <c r="M206" s="31"/>
      <c r="N206" s="105"/>
      <c r="O206" s="32"/>
      <c r="P206" s="32">
        <v>-9124.9</v>
      </c>
      <c r="Q206" s="31"/>
      <c r="R206" s="30"/>
      <c r="S206" s="25"/>
      <c r="T206" s="25"/>
      <c r="U206" s="25">
        <v>9124.9</v>
      </c>
    </row>
    <row r="207" spans="1:21" x14ac:dyDescent="0.25">
      <c r="A207" s="37" t="s">
        <v>92</v>
      </c>
      <c r="B207" s="24"/>
      <c r="C207" s="24" t="s">
        <v>93</v>
      </c>
      <c r="D207" s="104">
        <v>160</v>
      </c>
      <c r="E207" s="26"/>
      <c r="F207" s="27"/>
      <c r="G207" s="27"/>
      <c r="H207" s="27"/>
      <c r="I207" s="28"/>
      <c r="J207" s="27"/>
      <c r="K207" s="29"/>
      <c r="L207" s="30"/>
      <c r="M207" s="31"/>
      <c r="N207" s="105"/>
      <c r="O207" s="32"/>
      <c r="P207" s="32"/>
      <c r="Q207" s="31"/>
      <c r="R207" s="30"/>
      <c r="S207" s="25"/>
      <c r="T207" s="25"/>
      <c r="U207" s="25">
        <v>160</v>
      </c>
    </row>
    <row r="208" spans="1:21" x14ac:dyDescent="0.25">
      <c r="A208" s="37" t="s">
        <v>94</v>
      </c>
      <c r="B208" s="24"/>
      <c r="C208" s="24" t="s">
        <v>95</v>
      </c>
      <c r="D208" s="104">
        <v>-1500</v>
      </c>
      <c r="E208" s="26"/>
      <c r="F208" s="27"/>
      <c r="G208" s="27"/>
      <c r="H208" s="27"/>
      <c r="I208" s="28"/>
      <c r="J208" s="27"/>
      <c r="K208" s="29"/>
      <c r="L208" s="30"/>
      <c r="M208" s="31"/>
      <c r="N208" s="105"/>
      <c r="O208" s="32"/>
      <c r="P208" s="32"/>
      <c r="Q208" s="31"/>
      <c r="R208" s="30"/>
      <c r="S208" s="25"/>
      <c r="T208" s="25"/>
      <c r="U208" s="25">
        <v>-1500</v>
      </c>
    </row>
    <row r="209" spans="1:21" x14ac:dyDescent="0.25">
      <c r="A209" s="37" t="s">
        <v>96</v>
      </c>
      <c r="B209" s="24"/>
      <c r="C209" s="24" t="s">
        <v>97</v>
      </c>
      <c r="D209" s="104">
        <v>-1268</v>
      </c>
      <c r="E209" s="26"/>
      <c r="F209" s="27"/>
      <c r="G209" s="27"/>
      <c r="H209" s="27"/>
      <c r="I209" s="28"/>
      <c r="J209" s="27"/>
      <c r="K209" s="29"/>
      <c r="L209" s="30"/>
      <c r="M209" s="31"/>
      <c r="N209" s="105"/>
      <c r="O209" s="32"/>
      <c r="P209" s="32"/>
      <c r="Q209" s="31"/>
      <c r="R209" s="30"/>
      <c r="S209" s="25"/>
      <c r="T209" s="25"/>
      <c r="U209" s="25">
        <v>-1268</v>
      </c>
    </row>
    <row r="210" spans="1:21" x14ac:dyDescent="0.25">
      <c r="A210" s="37" t="s">
        <v>98</v>
      </c>
      <c r="B210" s="24"/>
      <c r="C210" s="24" t="s">
        <v>97</v>
      </c>
      <c r="D210" s="104">
        <v>-900</v>
      </c>
      <c r="E210" s="26"/>
      <c r="F210" s="27"/>
      <c r="G210" s="27"/>
      <c r="H210" s="27"/>
      <c r="I210" s="28"/>
      <c r="J210" s="27"/>
      <c r="K210" s="29"/>
      <c r="L210" s="30"/>
      <c r="M210" s="31"/>
      <c r="N210" s="105"/>
      <c r="O210" s="32"/>
      <c r="P210" s="32"/>
      <c r="Q210" s="31"/>
      <c r="R210" s="30"/>
      <c r="S210" s="25"/>
      <c r="T210" s="25"/>
      <c r="U210" s="25">
        <v>-900</v>
      </c>
    </row>
    <row r="211" spans="1:21" x14ac:dyDescent="0.25">
      <c r="A211" s="37" t="s">
        <v>51</v>
      </c>
      <c r="B211" s="24"/>
      <c r="C211" s="24" t="s">
        <v>99</v>
      </c>
      <c r="D211" s="104">
        <v>-300.60000000000002</v>
      </c>
      <c r="E211" s="26"/>
      <c r="F211" s="27"/>
      <c r="G211" s="27"/>
      <c r="H211" s="27"/>
      <c r="I211" s="28"/>
      <c r="J211" s="27"/>
      <c r="K211" s="29"/>
      <c r="L211" s="30"/>
      <c r="M211" s="31"/>
      <c r="N211" s="105"/>
      <c r="O211" s="32"/>
      <c r="P211" s="32"/>
      <c r="Q211" s="31"/>
      <c r="R211" s="30"/>
      <c r="S211" s="25"/>
      <c r="T211" s="25"/>
      <c r="U211" s="25">
        <v>-300.60000000000002</v>
      </c>
    </row>
    <row r="212" spans="1:21" x14ac:dyDescent="0.25">
      <c r="A212" s="37" t="s">
        <v>100</v>
      </c>
      <c r="B212" s="24"/>
      <c r="C212" s="24" t="s">
        <v>101</v>
      </c>
      <c r="D212" s="104">
        <v>393</v>
      </c>
      <c r="E212" s="26"/>
      <c r="F212" s="27"/>
      <c r="G212" s="27"/>
      <c r="H212" s="27"/>
      <c r="I212" s="28"/>
      <c r="J212" s="27"/>
      <c r="K212" s="29"/>
      <c r="L212" s="30"/>
      <c r="M212" s="31"/>
      <c r="N212" s="105">
        <v>393</v>
      </c>
      <c r="O212" s="32"/>
      <c r="P212" s="32"/>
      <c r="Q212" s="31"/>
      <c r="R212" s="30"/>
      <c r="S212" s="25"/>
      <c r="T212" s="25"/>
      <c r="U212" s="25"/>
    </row>
    <row r="213" spans="1:21" x14ac:dyDescent="0.25">
      <c r="A213" s="37" t="s">
        <v>102</v>
      </c>
      <c r="B213" s="24"/>
      <c r="C213" s="24" t="s">
        <v>103</v>
      </c>
      <c r="D213" s="104">
        <v>450</v>
      </c>
      <c r="E213" s="26"/>
      <c r="F213" s="27"/>
      <c r="G213" s="27"/>
      <c r="H213" s="27"/>
      <c r="I213" s="28"/>
      <c r="J213" s="27"/>
      <c r="K213" s="29"/>
      <c r="L213" s="30"/>
      <c r="M213" s="31"/>
      <c r="N213" s="105">
        <v>450</v>
      </c>
      <c r="O213" s="32"/>
      <c r="P213" s="32"/>
      <c r="Q213" s="31"/>
      <c r="R213" s="30"/>
      <c r="S213" s="25"/>
      <c r="T213" s="25"/>
      <c r="U213" s="25"/>
    </row>
    <row r="214" spans="1:21" x14ac:dyDescent="0.25">
      <c r="A214" s="37" t="s">
        <v>104</v>
      </c>
      <c r="B214" s="24"/>
      <c r="C214" s="24" t="s">
        <v>105</v>
      </c>
      <c r="D214" s="104">
        <v>-133.226</v>
      </c>
      <c r="E214" s="26"/>
      <c r="F214" s="27"/>
      <c r="G214" s="27"/>
      <c r="H214" s="27"/>
      <c r="I214" s="28"/>
      <c r="J214" s="27"/>
      <c r="K214" s="29"/>
      <c r="L214" s="30"/>
      <c r="M214" s="31"/>
      <c r="N214" s="105"/>
      <c r="O214" s="32"/>
      <c r="P214" s="32"/>
      <c r="Q214" s="31"/>
      <c r="R214" s="30"/>
      <c r="S214" s="25"/>
      <c r="T214" s="25"/>
      <c r="U214" s="25">
        <v>-133.19999999999999</v>
      </c>
    </row>
    <row r="215" spans="1:21" x14ac:dyDescent="0.25">
      <c r="A215" s="37" t="s">
        <v>106</v>
      </c>
      <c r="B215" s="24"/>
      <c r="C215" s="24" t="s">
        <v>107</v>
      </c>
      <c r="D215" s="104"/>
      <c r="E215" s="26"/>
      <c r="F215" s="27"/>
      <c r="G215" s="27"/>
      <c r="H215" s="27"/>
      <c r="I215" s="28"/>
      <c r="J215" s="27"/>
      <c r="K215" s="29"/>
      <c r="L215" s="30"/>
      <c r="M215" s="31"/>
      <c r="N215" s="105">
        <v>4374.3999999999996</v>
      </c>
      <c r="O215" s="32"/>
      <c r="P215" s="32"/>
      <c r="Q215" s="31"/>
      <c r="R215" s="30"/>
      <c r="S215" s="25"/>
      <c r="T215" s="25"/>
      <c r="U215" s="25">
        <v>-4374.3999999999996</v>
      </c>
    </row>
    <row r="216" spans="1:21" s="106" customFormat="1" x14ac:dyDescent="0.25">
      <c r="A216" s="37"/>
      <c r="B216" s="121"/>
      <c r="C216" s="121"/>
      <c r="D216" s="122">
        <v>141055</v>
      </c>
      <c r="E216" s="124"/>
      <c r="F216" s="125"/>
      <c r="G216" s="125"/>
      <c r="H216" s="125"/>
      <c r="I216" s="126"/>
      <c r="J216" s="125"/>
      <c r="K216" s="127"/>
      <c r="L216" s="128"/>
      <c r="M216" s="129"/>
      <c r="N216" s="187">
        <v>5604.3</v>
      </c>
      <c r="O216" s="130"/>
      <c r="P216" s="130">
        <v>965.9</v>
      </c>
      <c r="Q216" s="129"/>
      <c r="R216" s="128"/>
      <c r="S216" s="123"/>
      <c r="T216" s="123"/>
      <c r="U216" s="123">
        <v>134485</v>
      </c>
    </row>
    <row r="217" spans="1:21" ht="23.25" x14ac:dyDescent="0.25">
      <c r="A217" s="37" t="s">
        <v>90</v>
      </c>
      <c r="B217" s="24" t="s">
        <v>108</v>
      </c>
      <c r="C217" s="24"/>
      <c r="D217" s="104">
        <v>25482</v>
      </c>
      <c r="E217" s="26"/>
      <c r="F217" s="27"/>
      <c r="G217" s="27"/>
      <c r="H217" s="27"/>
      <c r="I217" s="28"/>
      <c r="J217" s="27"/>
      <c r="K217" s="29">
        <v>5.1999999999999998E-2</v>
      </c>
      <c r="L217" s="30">
        <v>13.25</v>
      </c>
      <c r="M217" s="31">
        <v>7</v>
      </c>
      <c r="N217" s="105">
        <v>1783.7</v>
      </c>
      <c r="O217" s="32"/>
      <c r="P217" s="32"/>
      <c r="Q217" s="31"/>
      <c r="R217" s="30"/>
      <c r="S217" s="25"/>
      <c r="T217" s="25"/>
      <c r="U217" s="25">
        <v>23685</v>
      </c>
    </row>
    <row r="218" spans="1:21" x14ac:dyDescent="0.25">
      <c r="A218" s="37"/>
      <c r="B218" s="24" t="s">
        <v>79</v>
      </c>
      <c r="C218" s="24"/>
      <c r="D218" s="104"/>
      <c r="E218" s="26"/>
      <c r="F218" s="27"/>
      <c r="G218" s="27"/>
      <c r="H218" s="27"/>
      <c r="I218" s="28"/>
      <c r="J218" s="27"/>
      <c r="K218" s="29"/>
      <c r="L218" s="30"/>
      <c r="M218" s="31">
        <v>-5</v>
      </c>
      <c r="N218" s="105">
        <v>-1274.0999999999999</v>
      </c>
      <c r="O218" s="32">
        <v>5</v>
      </c>
      <c r="P218" s="32">
        <v>1274.0999999999999</v>
      </c>
      <c r="Q218" s="31"/>
      <c r="R218" s="30"/>
      <c r="S218" s="25"/>
      <c r="T218" s="25"/>
      <c r="U218" s="25"/>
    </row>
    <row r="219" spans="1:21" x14ac:dyDescent="0.25">
      <c r="A219" s="37"/>
      <c r="B219" s="24" t="s">
        <v>109</v>
      </c>
      <c r="C219" s="24"/>
      <c r="D219" s="104"/>
      <c r="E219" s="26"/>
      <c r="F219" s="27"/>
      <c r="G219" s="27"/>
      <c r="H219" s="27"/>
      <c r="I219" s="28"/>
      <c r="J219" s="27"/>
      <c r="K219" s="29"/>
      <c r="L219" s="30"/>
      <c r="M219" s="31"/>
      <c r="N219" s="105"/>
      <c r="O219" s="32"/>
      <c r="P219" s="32">
        <v>-1069.9000000000001</v>
      </c>
      <c r="Q219" s="31"/>
      <c r="R219" s="30"/>
      <c r="S219" s="25"/>
      <c r="T219" s="25"/>
      <c r="U219" s="25">
        <v>1069.9000000000001</v>
      </c>
    </row>
    <row r="220" spans="1:21" x14ac:dyDescent="0.25">
      <c r="A220" s="37"/>
      <c r="B220" s="24" t="s">
        <v>110</v>
      </c>
      <c r="C220" s="24"/>
      <c r="D220" s="104"/>
      <c r="E220" s="26"/>
      <c r="F220" s="27"/>
      <c r="G220" s="27"/>
      <c r="H220" s="27"/>
      <c r="I220" s="28"/>
      <c r="J220" s="27"/>
      <c r="K220" s="29"/>
      <c r="L220" s="30"/>
      <c r="M220" s="31"/>
      <c r="N220" s="105">
        <v>606.4</v>
      </c>
      <c r="O220" s="32"/>
      <c r="P220" s="32"/>
      <c r="Q220" s="31"/>
      <c r="R220" s="30"/>
      <c r="S220" s="25"/>
      <c r="T220" s="25"/>
      <c r="U220" s="25">
        <v>-606.4</v>
      </c>
    </row>
    <row r="221" spans="1:21" x14ac:dyDescent="0.25">
      <c r="A221" s="37" t="s">
        <v>111</v>
      </c>
      <c r="B221" s="24"/>
      <c r="C221" s="24" t="s">
        <v>112</v>
      </c>
      <c r="D221" s="104">
        <v>512.37</v>
      </c>
      <c r="E221" s="26"/>
      <c r="F221" s="27"/>
      <c r="G221" s="27"/>
      <c r="H221" s="27"/>
      <c r="I221" s="28"/>
      <c r="J221" s="27"/>
      <c r="K221" s="29"/>
      <c r="L221" s="30"/>
      <c r="M221" s="31"/>
      <c r="N221" s="105"/>
      <c r="O221" s="32"/>
      <c r="P221" s="32"/>
      <c r="Q221" s="31"/>
      <c r="R221" s="30"/>
      <c r="S221" s="25"/>
      <c r="T221" s="25"/>
      <c r="U221" s="25">
        <v>512.37</v>
      </c>
    </row>
    <row r="222" spans="1:21" x14ac:dyDescent="0.25">
      <c r="A222" s="37" t="s">
        <v>113</v>
      </c>
      <c r="B222" s="24"/>
      <c r="C222" s="24" t="s">
        <v>114</v>
      </c>
      <c r="D222" s="104">
        <v>539.36</v>
      </c>
      <c r="E222" s="26"/>
      <c r="F222" s="27"/>
      <c r="G222" s="27"/>
      <c r="H222" s="27"/>
      <c r="I222" s="28"/>
      <c r="J222" s="27"/>
      <c r="K222" s="29"/>
      <c r="L222" s="30"/>
      <c r="M222" s="31"/>
      <c r="N222" s="105"/>
      <c r="O222" s="32"/>
      <c r="P222" s="32"/>
      <c r="Q222" s="31"/>
      <c r="R222" s="30"/>
      <c r="S222" s="25"/>
      <c r="T222" s="25"/>
      <c r="U222" s="25">
        <v>539</v>
      </c>
    </row>
    <row r="223" spans="1:21" x14ac:dyDescent="0.25">
      <c r="A223" s="37" t="s">
        <v>115</v>
      </c>
      <c r="B223" s="24"/>
      <c r="C223" s="24" t="s">
        <v>116</v>
      </c>
      <c r="D223" s="104">
        <v>243.98</v>
      </c>
      <c r="E223" s="26"/>
      <c r="F223" s="27"/>
      <c r="G223" s="27"/>
      <c r="H223" s="27"/>
      <c r="I223" s="28"/>
      <c r="J223" s="27"/>
      <c r="K223" s="29"/>
      <c r="L223" s="30"/>
      <c r="M223" s="31"/>
      <c r="N223" s="105"/>
      <c r="O223" s="32"/>
      <c r="P223" s="32"/>
      <c r="Q223" s="31"/>
      <c r="R223" s="30"/>
      <c r="S223" s="25"/>
      <c r="T223" s="25"/>
      <c r="U223" s="25">
        <v>244</v>
      </c>
    </row>
    <row r="224" spans="1:21" x14ac:dyDescent="0.25">
      <c r="A224" s="37" t="s">
        <v>104</v>
      </c>
      <c r="B224" s="24"/>
      <c r="C224" s="24" t="s">
        <v>105</v>
      </c>
      <c r="D224" s="104">
        <v>2000</v>
      </c>
      <c r="E224" s="26"/>
      <c r="F224" s="27"/>
      <c r="G224" s="27"/>
      <c r="H224" s="27"/>
      <c r="I224" s="28"/>
      <c r="J224" s="27"/>
      <c r="K224" s="29"/>
      <c r="L224" s="30"/>
      <c r="M224" s="31"/>
      <c r="N224" s="105"/>
      <c r="O224" s="32"/>
      <c r="P224" s="32"/>
      <c r="Q224" s="31"/>
      <c r="R224" s="30"/>
      <c r="S224" s="25"/>
      <c r="T224" s="25"/>
      <c r="U224" s="25">
        <v>2000</v>
      </c>
    </row>
    <row r="225" spans="1:21" x14ac:dyDescent="0.25">
      <c r="A225" s="37" t="s">
        <v>117</v>
      </c>
      <c r="B225" s="24"/>
      <c r="C225" s="24" t="s">
        <v>118</v>
      </c>
      <c r="D225" s="104">
        <v>600</v>
      </c>
      <c r="E225" s="26"/>
      <c r="F225" s="27"/>
      <c r="G225" s="27"/>
      <c r="H225" s="27"/>
      <c r="I225" s="28"/>
      <c r="J225" s="27"/>
      <c r="K225" s="29"/>
      <c r="L225" s="30"/>
      <c r="M225" s="31"/>
      <c r="N225" s="105"/>
      <c r="O225" s="32"/>
      <c r="P225" s="32"/>
      <c r="Q225" s="31"/>
      <c r="R225" s="30"/>
      <c r="S225" s="25"/>
      <c r="T225" s="25"/>
      <c r="U225" s="25">
        <v>600</v>
      </c>
    </row>
    <row r="226" spans="1:21" x14ac:dyDescent="0.25">
      <c r="A226" s="37" t="s">
        <v>119</v>
      </c>
      <c r="B226" s="24"/>
      <c r="C226" s="24" t="s">
        <v>120</v>
      </c>
      <c r="D226" s="104">
        <v>331.2</v>
      </c>
      <c r="E226" s="26"/>
      <c r="F226" s="27"/>
      <c r="G226" s="27"/>
      <c r="H226" s="27"/>
      <c r="I226" s="28"/>
      <c r="J226" s="27"/>
      <c r="K226" s="29"/>
      <c r="L226" s="30"/>
      <c r="M226" s="31"/>
      <c r="N226" s="105"/>
      <c r="O226" s="32"/>
      <c r="P226" s="32"/>
      <c r="Q226" s="31"/>
      <c r="R226" s="30"/>
      <c r="S226" s="25"/>
      <c r="T226" s="25"/>
      <c r="U226" s="25">
        <v>331.2</v>
      </c>
    </row>
    <row r="227" spans="1:21" x14ac:dyDescent="0.25">
      <c r="A227" s="37" t="s">
        <v>121</v>
      </c>
      <c r="B227" s="24"/>
      <c r="C227" s="24" t="s">
        <v>122</v>
      </c>
      <c r="D227" s="104">
        <v>282.10000000000002</v>
      </c>
      <c r="E227" s="26"/>
      <c r="F227" s="27"/>
      <c r="G227" s="27"/>
      <c r="H227" s="27"/>
      <c r="I227" s="28"/>
      <c r="J227" s="27"/>
      <c r="K227" s="29"/>
      <c r="L227" s="30"/>
      <c r="M227" s="31"/>
      <c r="N227" s="105"/>
      <c r="O227" s="32"/>
      <c r="P227" s="32"/>
      <c r="Q227" s="31"/>
      <c r="R227" s="30"/>
      <c r="S227" s="25"/>
      <c r="T227" s="25"/>
      <c r="U227" s="25">
        <v>282.10000000000002</v>
      </c>
    </row>
    <row r="228" spans="1:21" x14ac:dyDescent="0.25">
      <c r="A228" s="37" t="s">
        <v>123</v>
      </c>
      <c r="B228" s="24"/>
      <c r="C228" s="24"/>
      <c r="D228" s="104">
        <v>91.16</v>
      </c>
      <c r="E228" s="26"/>
      <c r="F228" s="27"/>
      <c r="G228" s="27"/>
      <c r="H228" s="27"/>
      <c r="I228" s="28"/>
      <c r="J228" s="27"/>
      <c r="K228" s="29"/>
      <c r="L228" s="30"/>
      <c r="M228" s="31"/>
      <c r="N228" s="105">
        <v>91</v>
      </c>
      <c r="O228" s="32"/>
      <c r="P228" s="32"/>
      <c r="Q228" s="31"/>
      <c r="R228" s="30"/>
      <c r="S228" s="25"/>
      <c r="T228" s="25"/>
      <c r="U228" s="25"/>
    </row>
    <row r="229" spans="1:21" s="106" customFormat="1" x14ac:dyDescent="0.25">
      <c r="A229" s="37"/>
      <c r="B229" s="121"/>
      <c r="C229" s="121"/>
      <c r="D229" s="122">
        <v>30081</v>
      </c>
      <c r="E229" s="124"/>
      <c r="F229" s="125"/>
      <c r="G229" s="125"/>
      <c r="H229" s="125"/>
      <c r="I229" s="126"/>
      <c r="J229" s="125"/>
      <c r="K229" s="127"/>
      <c r="L229" s="128">
        <v>13.3</v>
      </c>
      <c r="M229" s="129"/>
      <c r="N229" s="187">
        <v>1207</v>
      </c>
      <c r="O229" s="130"/>
      <c r="P229" s="130">
        <v>204.2</v>
      </c>
      <c r="Q229" s="129"/>
      <c r="R229" s="128"/>
      <c r="S229" s="123"/>
      <c r="T229" s="123"/>
      <c r="U229" s="123">
        <v>28510.6</v>
      </c>
    </row>
    <row r="230" spans="1:21" ht="23.25" x14ac:dyDescent="0.25">
      <c r="A230" s="37" t="s">
        <v>126</v>
      </c>
      <c r="B230" s="24" t="s">
        <v>124</v>
      </c>
      <c r="C230" s="24"/>
      <c r="D230" s="104">
        <v>5620</v>
      </c>
      <c r="E230" s="26"/>
      <c r="F230" s="27"/>
      <c r="G230" s="27"/>
      <c r="H230" s="27"/>
      <c r="I230" s="28"/>
      <c r="J230" s="27"/>
      <c r="K230" s="29"/>
      <c r="L230" s="30"/>
      <c r="M230" s="31">
        <v>5</v>
      </c>
      <c r="N230" s="105">
        <f>($D$230/100)*M230</f>
        <v>281</v>
      </c>
      <c r="O230" s="32"/>
      <c r="P230" s="32"/>
      <c r="Q230" s="31">
        <v>15</v>
      </c>
      <c r="R230" s="30">
        <f>($D$230/100)*Q230</f>
        <v>843</v>
      </c>
      <c r="S230" s="25"/>
      <c r="T230" s="25"/>
      <c r="U230" s="25">
        <f>D230-N230-R230</f>
        <v>4496</v>
      </c>
    </row>
    <row r="231" spans="1:21" x14ac:dyDescent="0.25">
      <c r="A231" s="37" t="s">
        <v>135</v>
      </c>
      <c r="B231" s="24"/>
      <c r="C231" s="24" t="s">
        <v>136</v>
      </c>
      <c r="D231" s="104"/>
      <c r="E231" s="26"/>
      <c r="F231" s="27"/>
      <c r="G231" s="27"/>
      <c r="H231" s="27"/>
      <c r="I231" s="28"/>
      <c r="J231" s="27"/>
      <c r="K231" s="29"/>
      <c r="L231" s="30"/>
      <c r="M231" s="31"/>
      <c r="N231" s="105">
        <v>208.5</v>
      </c>
      <c r="O231" s="32"/>
      <c r="P231" s="32"/>
      <c r="Q231" s="31"/>
      <c r="R231" s="30"/>
      <c r="S231" s="25"/>
      <c r="T231" s="25"/>
      <c r="U231" s="25">
        <v>-208.5</v>
      </c>
    </row>
    <row r="232" spans="1:21" x14ac:dyDescent="0.25">
      <c r="A232" s="37"/>
      <c r="B232" s="121"/>
      <c r="C232" s="121"/>
      <c r="D232" s="122">
        <v>5620</v>
      </c>
      <c r="E232" s="124"/>
      <c r="F232" s="125"/>
      <c r="G232" s="125"/>
      <c r="H232" s="125"/>
      <c r="I232" s="126"/>
      <c r="J232" s="125"/>
      <c r="K232" s="127"/>
      <c r="L232" s="128"/>
      <c r="M232" s="129"/>
      <c r="N232" s="187">
        <v>489.5</v>
      </c>
      <c r="O232" s="130"/>
      <c r="P232" s="130"/>
      <c r="Q232" s="129"/>
      <c r="R232" s="128"/>
      <c r="S232" s="123"/>
      <c r="T232" s="123"/>
      <c r="U232" s="123">
        <v>4287.5</v>
      </c>
    </row>
    <row r="233" spans="1:21" x14ac:dyDescent="0.25">
      <c r="N233" s="192"/>
    </row>
  </sheetData>
  <mergeCells count="21">
    <mergeCell ref="S2:T2"/>
    <mergeCell ref="A193:U193"/>
    <mergeCell ref="A194:U194"/>
    <mergeCell ref="A195:U195"/>
    <mergeCell ref="A196:U196"/>
    <mergeCell ref="B1:R1"/>
    <mergeCell ref="E2:F2"/>
    <mergeCell ref="G2:H2"/>
    <mergeCell ref="I2:J2"/>
    <mergeCell ref="K2:L2"/>
    <mergeCell ref="M2:N2"/>
    <mergeCell ref="O2:P2"/>
    <mergeCell ref="Q2:R2"/>
    <mergeCell ref="O201:P201"/>
    <mergeCell ref="Q201:R201"/>
    <mergeCell ref="S201:T201"/>
    <mergeCell ref="E201:F201"/>
    <mergeCell ref="G201:H201"/>
    <mergeCell ref="I201:J201"/>
    <mergeCell ref="K201:L201"/>
    <mergeCell ref="M201:N20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fitToHeight="1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Palle Jensen (FST)</dc:creator>
  <cp:lastModifiedBy>Annette Susanne Nielsen (FST)</cp:lastModifiedBy>
  <cp:lastPrinted>2020-12-17T09:40:47Z</cp:lastPrinted>
  <dcterms:created xsi:type="dcterms:W3CDTF">2019-10-15T12:19:22Z</dcterms:created>
  <dcterms:modified xsi:type="dcterms:W3CDTF">2021-01-20T09:50:57Z</dcterms:modified>
</cp:coreProperties>
</file>